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60" windowHeight="8895" activeTab="0"/>
  </bookViews>
  <sheets>
    <sheet name="명시일반" sheetId="1" r:id="rId1"/>
    <sheet name="명시특별" sheetId="2" r:id="rId2"/>
    <sheet name="계속비사업조서" sheetId="3" r:id="rId3"/>
  </sheets>
  <definedNames>
    <definedName name="_xlnm._FilterDatabase" localSheetId="0" hidden="1">'명시일반'!$A$5:$O$89</definedName>
    <definedName name="_xlnm.Print_Titles" localSheetId="2">'계속비사업조서'!$1:$4</definedName>
    <definedName name="_xlnm.Print_Titles" localSheetId="0">'명시일반'!$2:$5</definedName>
    <definedName name="_xlnm.Print_Titles" localSheetId="1">'명시특별'!$4:$6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4" authorId="0">
      <text>
        <r>
          <rPr>
            <b/>
            <sz val="9"/>
            <rFont val="굴림"/>
            <family val="3"/>
          </rPr>
          <t>User: 201,600,000원중에서</t>
        </r>
        <r>
          <rPr>
            <sz val="9"/>
            <rFont val="굴림"/>
            <family val="3"/>
          </rPr>
          <t xml:space="preserve">
1.순수국비지출:설계비5,177,000+부대비1,451,000
2.감정비지출 :1,122,000(국785,400+도117,810+군218,790)
3. 대원사종무소부족사업비지출: </t>
        </r>
      </text>
    </comment>
    <comment ref="J15" authorId="0">
      <text>
        <r>
          <rPr>
            <b/>
            <sz val="9"/>
            <rFont val="굴림"/>
            <family val="3"/>
          </rPr>
          <t>User:총118,000,000원</t>
        </r>
        <r>
          <rPr>
            <sz val="9"/>
            <rFont val="굴림"/>
            <family val="3"/>
          </rPr>
          <t xml:space="preserve">
1.순수도비사용:설계비4,579,000+부대비850,000=5,429,000
2.감정수수료1,227,600+보상금50,190,000사용=51,417,600원(도비34,706,880원+군비16,710,720원)
3. 이월: 도비39,514,120+군비21,639,280원=61,153,400원
</t>
        </r>
      </text>
    </comment>
  </commentList>
</comments>
</file>

<file path=xl/sharedStrings.xml><?xml version="1.0" encoding="utf-8"?>
<sst xmlns="http://schemas.openxmlformats.org/spreadsheetml/2006/main" count="522" uniqueCount="341">
  <si>
    <t>&lt;일반회계&gt;</t>
  </si>
  <si>
    <t>이월사유</t>
  </si>
  <si>
    <t>계</t>
  </si>
  <si>
    <t>국비</t>
  </si>
  <si>
    <t>도비</t>
  </si>
  <si>
    <t>군비</t>
  </si>
  <si>
    <t>&lt;특별회계&gt;</t>
  </si>
  <si>
    <t>정책사업</t>
  </si>
  <si>
    <t>단위사업</t>
  </si>
  <si>
    <t>세부사업</t>
  </si>
  <si>
    <t>편성목</t>
  </si>
  <si>
    <t>명시이월내용</t>
  </si>
  <si>
    <t xml:space="preserve"> </t>
  </si>
  <si>
    <t>2009년 이월액</t>
  </si>
  <si>
    <t>2008년 예산액</t>
  </si>
  <si>
    <t xml:space="preserve"> </t>
  </si>
  <si>
    <t>401-01</t>
  </si>
  <si>
    <t>401-03</t>
  </si>
  <si>
    <t>기존(A)</t>
  </si>
  <si>
    <t>변경(B)</t>
  </si>
  <si>
    <t>증감(B-A)</t>
  </si>
  <si>
    <t>청소년
수련관건립</t>
  </si>
  <si>
    <t>산림의
보호육성</t>
  </si>
  <si>
    <t>시천지방
상수도
건설공사</t>
  </si>
  <si>
    <t>기 존(A)</t>
  </si>
  <si>
    <t>변 경(B)</t>
  </si>
  <si>
    <t>증 감(B-A)</t>
  </si>
  <si>
    <t>청소년
건전육성</t>
  </si>
  <si>
    <t>청소년
보호육성</t>
  </si>
  <si>
    <t>청소년수련관
건립공사</t>
  </si>
  <si>
    <t>생태숲조성</t>
  </si>
  <si>
    <t>정수장 및 취수장공사</t>
  </si>
  <si>
    <t>(단위 : 천원)</t>
  </si>
  <si>
    <t>2011년
이    후
예산액</t>
  </si>
  <si>
    <t>지방상수도
확충</t>
  </si>
  <si>
    <t>댐상류           하수도시설 
확충사업</t>
  </si>
  <si>
    <t xml:space="preserve">하수처리시설 설치 및 관리 </t>
  </si>
  <si>
    <t>광역상수원 
수질보전사업 추진</t>
  </si>
  <si>
    <t>주민지원사업(수질개선
특별회계)</t>
  </si>
  <si>
    <t>수변구역
주민지원사업</t>
  </si>
  <si>
    <t>총  계</t>
  </si>
  <si>
    <t>(단위 : 천원)</t>
  </si>
  <si>
    <t>(단위 : 천원)</t>
  </si>
  <si>
    <t>정책사업</t>
  </si>
  <si>
    <t>단위사업</t>
  </si>
  <si>
    <t>세부사업</t>
  </si>
  <si>
    <t>편성목</t>
  </si>
  <si>
    <t>명시이월내용</t>
  </si>
  <si>
    <t>2008년 예산액</t>
  </si>
  <si>
    <t>2009년 이월액</t>
  </si>
  <si>
    <t>이월사유</t>
  </si>
  <si>
    <t>계</t>
  </si>
  <si>
    <t>국비</t>
  </si>
  <si>
    <t>도비</t>
  </si>
  <si>
    <t>군비</t>
  </si>
  <si>
    <t>총    계</t>
  </si>
  <si>
    <t xml:space="preserve"> </t>
  </si>
  <si>
    <t>보훈선양</t>
  </si>
  <si>
    <t>현충시설 유지관리</t>
  </si>
  <si>
    <t>사업규모 미확정 및 
총사업비 미확보</t>
  </si>
  <si>
    <t>시기미도래</t>
  </si>
  <si>
    <t>문화예술진흥</t>
  </si>
  <si>
    <t>문화예술기반시설확충및관리</t>
  </si>
  <si>
    <t>402-01</t>
  </si>
  <si>
    <t>문화유산보존관리</t>
  </si>
  <si>
    <t>산청대포리삼층석탑주변정비</t>
  </si>
  <si>
    <t>석탑보존처리</t>
  </si>
  <si>
    <t>면우곽종석유적</t>
  </si>
  <si>
    <t>익랑채보수</t>
  </si>
  <si>
    <t>기타문화재사업</t>
  </si>
  <si>
    <t>정자및주차장정비</t>
  </si>
  <si>
    <t>대문채건립</t>
  </si>
  <si>
    <t>다양하고차별화된
관광홍보</t>
  </si>
  <si>
    <t>건전한 체육활동지원</t>
  </si>
  <si>
    <t>체육시설운영</t>
  </si>
  <si>
    <t>실시설계 완료후 2009년초 발주계획임</t>
  </si>
  <si>
    <t>소규모 체육시설확충</t>
  </si>
  <si>
    <t>주민자치기반강화</t>
  </si>
  <si>
    <t>주민이용시설관리</t>
  </si>
  <si>
    <t>신등면복지회관건립</t>
  </si>
  <si>
    <t>노인복지증진</t>
  </si>
  <si>
    <t>노인복지시설</t>
  </si>
  <si>
    <t>노인그룹홈 신축장비</t>
  </si>
  <si>
    <t>노인그룹홈신축   (3개소)</t>
  </si>
  <si>
    <t>설계중</t>
  </si>
  <si>
    <t>생활폐기물관리</t>
  </si>
  <si>
    <t>소각시설주변지역사업</t>
  </si>
  <si>
    <t>선행 연계공사 지연</t>
  </si>
  <si>
    <t>소각시설주변지역사업부대비</t>
  </si>
  <si>
    <t>에너지안전 및 
공급개선</t>
  </si>
  <si>
    <t>산청한일노인지원센터지열설비공사 및 산청고려노인요양원 태양열급탕시설 보급사업</t>
  </si>
  <si>
    <t>도시개발</t>
  </si>
  <si>
    <t>소방도로</t>
  </si>
  <si>
    <t>생초어서소방도로개설사업</t>
  </si>
  <si>
    <t>생초어서소방도로개설사업 부대비</t>
  </si>
  <si>
    <t>신안원지1구마을소방도로개설사업</t>
  </si>
  <si>
    <t>지역경제활성화</t>
  </si>
  <si>
    <t>투자유치지원운영</t>
  </si>
  <si>
    <t>사업미착수</t>
  </si>
  <si>
    <t>도로건설사업</t>
  </si>
  <si>
    <t>벽계~남단간도로확포장</t>
  </si>
  <si>
    <t>반천진입도로개설확포장실시설계비</t>
  </si>
  <si>
    <t>하천공사와 병행추진</t>
  </si>
  <si>
    <t>산림자원육성</t>
  </si>
  <si>
    <t>산림소득사업</t>
  </si>
  <si>
    <t>친환경밤생산지원</t>
  </si>
  <si>
    <t>임산물소득지원</t>
  </si>
  <si>
    <t>임업경쟁력강화</t>
  </si>
  <si>
    <t>산림의보호육성</t>
  </si>
  <si>
    <t>한방휴양림조성</t>
  </si>
  <si>
    <t>실시설계</t>
  </si>
  <si>
    <t>조림사업</t>
  </si>
  <si>
    <t>조림사업지원</t>
  </si>
  <si>
    <t>조림사업감리비</t>
  </si>
  <si>
    <t>지방행정역량강화</t>
  </si>
  <si>
    <t>신활력사업 추진</t>
  </si>
  <si>
    <t>신활력사업 조성</t>
  </si>
  <si>
    <t>한방의료클러스터기반구축사업 지연</t>
  </si>
  <si>
    <t>조성시기 미도래</t>
  </si>
  <si>
    <t>홍보센터 건립계획(안) 미확정</t>
  </si>
  <si>
    <t>공동브랜드 홍보조형물 설치</t>
  </si>
  <si>
    <t>부지협의 지연</t>
  </si>
  <si>
    <t>드라마 대본집필 지연에 따른 협약 미체결</t>
  </si>
  <si>
    <t>한방약초산업육성</t>
  </si>
  <si>
    <t>한방산업육성지원</t>
  </si>
  <si>
    <t>추가사업 미확정</t>
  </si>
  <si>
    <t>한방의료클러스터기반구축부대비</t>
  </si>
  <si>
    <t>사업미완료</t>
  </si>
  <si>
    <t>친환경청정축산물
생산기반조성</t>
  </si>
  <si>
    <t>공사지연</t>
  </si>
  <si>
    <t>동물보호소 신축</t>
  </si>
  <si>
    <t>농촌개발사업</t>
  </si>
  <si>
    <t>전원마을조성</t>
  </si>
  <si>
    <t>기본계획 진행으로 실시설계 및 사업 미시행</t>
  </si>
  <si>
    <t>수질개선 및 맑은물
공급사업</t>
  </si>
  <si>
    <t>지방상수도정비</t>
  </si>
  <si>
    <t>하수도공사 미완공에 따른 상수도공사 마무리 절대공기부족</t>
  </si>
  <si>
    <t>한방의료클러스터사업 실시설계용역</t>
  </si>
  <si>
    <t>질병예방 및 건강
증진보건의료서비스
체제구축</t>
  </si>
  <si>
    <t>상수도식수관리</t>
  </si>
  <si>
    <t>상수도취정수장시설관리및운영</t>
  </si>
  <si>
    <t>상수도취정수장시설유지관리</t>
  </si>
  <si>
    <t>401-01</t>
  </si>
  <si>
    <t>산청,생초통합상수도 사업구간으로 대상지 변경</t>
  </si>
  <si>
    <t>401-03</t>
  </si>
  <si>
    <t>2 건</t>
  </si>
  <si>
    <r>
      <t xml:space="preserve">산청한방친환경
</t>
    </r>
    <r>
      <rPr>
        <sz val="8"/>
        <rFont val="굴림"/>
        <family val="3"/>
      </rPr>
      <t>식품 영농조합법인 인센티브제공</t>
    </r>
  </si>
  <si>
    <t>지출잔액</t>
  </si>
  <si>
    <t>정책사업</t>
  </si>
  <si>
    <t>단위사업</t>
  </si>
  <si>
    <t>세부사업</t>
  </si>
  <si>
    <t>사업개요</t>
  </si>
  <si>
    <t>구  분</t>
  </si>
  <si>
    <t>총사업비</t>
  </si>
  <si>
    <t>전전년도까지</t>
  </si>
  <si>
    <t>전년도(2008)</t>
  </si>
  <si>
    <t>당해년도
예산액</t>
  </si>
  <si>
    <t>2010년
예산액</t>
  </si>
  <si>
    <t>비고</t>
  </si>
  <si>
    <t>예산액</t>
  </si>
  <si>
    <t>지출액</t>
  </si>
  <si>
    <t>관광자원
개발사업</t>
  </si>
  <si>
    <t>자연생태
관광개발
사업</t>
  </si>
  <si>
    <t>공원조성
(73,670㎡)</t>
  </si>
  <si>
    <t>아름다운
관광개발사업</t>
  </si>
  <si>
    <t>공원조성
(294,998㎡)</t>
  </si>
  <si>
    <t>체육시설
유지관리</t>
  </si>
  <si>
    <t>공공체육
시설관리</t>
  </si>
  <si>
    <t>임업경쟁력강화</t>
  </si>
  <si>
    <t>상.하수도사업</t>
  </si>
  <si>
    <t>하수도
관리</t>
  </si>
  <si>
    <t>22개소</t>
  </si>
  <si>
    <t>모례소나무숲생태공원조성사업</t>
  </si>
  <si>
    <t>전통한방휴양관광지조성사업</t>
  </si>
  <si>
    <t>공설운동장리모델링사업</t>
  </si>
  <si>
    <t>생태숲조성(묵곡생태숲/군민생활공원)</t>
  </si>
  <si>
    <t>생태숲조성(둔철생태숲)</t>
  </si>
  <si>
    <t>5.계속비사업조서</t>
  </si>
  <si>
    <t>문화예술진흥</t>
  </si>
  <si>
    <t>문화예술기반시설확충및관리</t>
  </si>
  <si>
    <t>드라마제작및세트장정비</t>
  </si>
  <si>
    <t>402-01</t>
  </si>
  <si>
    <t>대본 집필 지연에 따른
협약서 미 체결</t>
  </si>
  <si>
    <t>토지보상협의지연</t>
  </si>
  <si>
    <t>공원구역 변경승인 처리지연</t>
  </si>
  <si>
    <t>설계승인중</t>
  </si>
  <si>
    <t>설계승인중</t>
  </si>
  <si>
    <t>구거전용및공원구역변경지연</t>
  </si>
  <si>
    <t>설계승인 진행중</t>
  </si>
  <si>
    <t>문화재청 협의지연</t>
  </si>
  <si>
    <t>연차사업추진으로 사업계획 미확정</t>
  </si>
  <si>
    <t>사업대상지 선정 지연</t>
  </si>
  <si>
    <t>계획변경에따른사업추진지연</t>
  </si>
  <si>
    <t>실시설계진행중</t>
  </si>
  <si>
    <t>시기미도래</t>
  </si>
  <si>
    <t>경남도 계약심사지연으로 인한 공기부족</t>
  </si>
  <si>
    <t>가축종합방역소와 연계추진에 따른 사업부지미확보</t>
  </si>
  <si>
    <t>상정진입도로확포장</t>
  </si>
  <si>
    <t>상정진입도로확포장사업</t>
  </si>
  <si>
    <t>상정진입도로확포장사업부대비</t>
  </si>
  <si>
    <t>산청향교내옥외소화시설설치</t>
  </si>
  <si>
    <t>산청향교내옥외소화시설설치 부대비</t>
  </si>
  <si>
    <t>유림독립운동기념관 건립사업</t>
  </si>
  <si>
    <t>토지정보자료관리</t>
  </si>
  <si>
    <t>국가 보훈 관리및지원</t>
  </si>
  <si>
    <t>이충무공백의종군로야영장조성사업</t>
  </si>
  <si>
    <t>대웅전단청 및요사채개축</t>
  </si>
  <si>
    <t>사업계획 변경중</t>
  </si>
  <si>
    <t>영당주변담장및 협문설치</t>
  </si>
  <si>
    <t>사업대상지 변경 협의추진중</t>
  </si>
  <si>
    <t>건축공사완료후 집행</t>
  </si>
  <si>
    <t>국비사업확정지연에 
따른  총사업비 미확보</t>
  </si>
  <si>
    <t>토지보상협의지연</t>
  </si>
  <si>
    <t>지역경제활성화</t>
  </si>
  <si>
    <t>투자유치지원운영</t>
  </si>
  <si>
    <t>투자유치활성화기반시설조성사업</t>
  </si>
  <si>
    <t>신안면 전천후 게이트볼장 설치사업</t>
  </si>
  <si>
    <t>공설운동장 진입도로확포장사업부대비</t>
  </si>
  <si>
    <t>공설운동장 진입도로 확포장사업</t>
  </si>
  <si>
    <t>삼장다목적캠핑장조성사업부대비</t>
  </si>
  <si>
    <t>402-01</t>
  </si>
  <si>
    <t>생초조각공원재정비사업</t>
  </si>
  <si>
    <t>삼장사지삼층석탑주변정비</t>
  </si>
  <si>
    <t>소남리 선사유적지주변정비</t>
  </si>
  <si>
    <t>산청향교소화시설설치</t>
  </si>
  <si>
    <t>신안정사주변정비</t>
  </si>
  <si>
    <t>율곡사대웅전방재시스템구축사업</t>
  </si>
  <si>
    <t>단계돌담마을가꾸기사업</t>
  </si>
  <si>
    <t>중요무형문화재전수관 마무리사업</t>
  </si>
  <si>
    <t>심적정사주변정비사업</t>
  </si>
  <si>
    <t>이충무공백의종군로야영장조성사업</t>
  </si>
  <si>
    <t>경호강다목적캠핑장조성사업</t>
  </si>
  <si>
    <t>삼장다목적캠핑장조성사업</t>
  </si>
  <si>
    <t>공설운동장 진입도로 확포장사업(재정건의사업)</t>
  </si>
  <si>
    <t>노인복지시설신축및 장비보강</t>
  </si>
  <si>
    <t>소각시설주변지역사업</t>
  </si>
  <si>
    <t>신재생에너지지방보급사업</t>
  </si>
  <si>
    <t>생초어서소방도로개설사업</t>
  </si>
  <si>
    <t>신안원지1구마을소방도로개설사업</t>
  </si>
  <si>
    <t>벽계~남단간도로확포장</t>
  </si>
  <si>
    <t>농어촌도로정비사업</t>
  </si>
  <si>
    <t>농어촌도로정비사업</t>
  </si>
  <si>
    <t>한방의료클러스터기반구축사업</t>
  </si>
  <si>
    <t>생비량보건지소신축</t>
  </si>
  <si>
    <t>보건의료시설기반구축</t>
  </si>
  <si>
    <t>친환경축산기반조성</t>
  </si>
  <si>
    <t>친환경유기한우단지조성</t>
  </si>
  <si>
    <t>가축전염병 및가축위생</t>
  </si>
  <si>
    <t xml:space="preserve">도로명 및 건물번호판 제작 및시설 </t>
  </si>
  <si>
    <t>생초조각공원재정비</t>
  </si>
  <si>
    <t>토지매입및석탑보존처리</t>
  </si>
  <si>
    <t>유적지내휀스설치</t>
  </si>
  <si>
    <t>이충무공백의종군로야영장조성사업 부대비</t>
  </si>
  <si>
    <t>경호강다목적캠핑장조성사업</t>
  </si>
  <si>
    <t>경호강다목적캠핑장조성사업부대비</t>
  </si>
  <si>
    <t>삼장다목적캠핑장조성사업</t>
  </si>
  <si>
    <t>정자및주차장정비부대비</t>
  </si>
  <si>
    <t>대웅전방재시스템구축</t>
  </si>
  <si>
    <t>약초골드라마 테마마을 약초동산 조성</t>
  </si>
  <si>
    <t>한방약초 홍보센터 설치</t>
  </si>
  <si>
    <t>약초골 드라마 테마마을 조성</t>
  </si>
  <si>
    <t>생비량보건지소신축 시설비</t>
  </si>
  <si>
    <t>생비량보건지소신축 시설부대비</t>
  </si>
  <si>
    <t>친환경유기한우단지조성(축사신축외 6종)</t>
  </si>
  <si>
    <t>유기동물보호소설치지원(1개소)</t>
  </si>
  <si>
    <t>수월지구 전원마을조성</t>
  </si>
  <si>
    <t>산청.생초지방상수도통합공사</t>
  </si>
  <si>
    <t>상.하수도통합시공사업</t>
  </si>
  <si>
    <t>맑은물공급사업 추진</t>
  </si>
  <si>
    <t>농촌개발사업</t>
  </si>
  <si>
    <t>월곡교연장공사실시설계비</t>
  </si>
  <si>
    <t>약용수재배단지조성사업</t>
  </si>
  <si>
    <t>약용수재배단지조성사업부대비</t>
  </si>
  <si>
    <t>임산물생산단지조성</t>
  </si>
  <si>
    <t>한국토지정보시스템안정적보급운영</t>
  </si>
  <si>
    <t>국가지정문화재보수</t>
  </si>
  <si>
    <t>도지정문화재보수</t>
  </si>
  <si>
    <t>한해대책사업사업비</t>
  </si>
  <si>
    <t>한발대비 암반관정 개발사업</t>
  </si>
  <si>
    <t>중앙국비사업지연으로절대공기부족</t>
  </si>
  <si>
    <t>선비문화연구원 건립</t>
  </si>
  <si>
    <t>선비문화연구원 건립 기본실시설계</t>
  </si>
  <si>
    <t>인.허가 및 인가기간  소요로 절대공기 부족</t>
  </si>
  <si>
    <t>복지회관 신축과 연계추진</t>
  </si>
  <si>
    <t>사업비확보지연(결산추경)</t>
  </si>
  <si>
    <t>사업예정지 편입부지미해결</t>
  </si>
  <si>
    <t>투자유치활성화기반시설조성(인센티브)</t>
  </si>
  <si>
    <t>문화유산보존관리</t>
  </si>
  <si>
    <t>전통문화전승</t>
  </si>
  <si>
    <t>유교문화계승발전</t>
  </si>
  <si>
    <t>307-02</t>
  </si>
  <si>
    <t>단성향교지 편집발간</t>
  </si>
  <si>
    <t>단성향교지 제작관련
소송진행중</t>
  </si>
  <si>
    <t>교통행정개선</t>
  </si>
  <si>
    <t>교통안전확보사업</t>
  </si>
  <si>
    <t>교통시설물관리사업</t>
  </si>
  <si>
    <t>LED 교통신호등설치</t>
  </si>
  <si>
    <t>관광시설확충및 관리</t>
  </si>
  <si>
    <t>쓰레기처리시설운영</t>
  </si>
  <si>
    <t>에너지관리 및 물가안정</t>
  </si>
  <si>
    <t>생비량복지회관신축</t>
  </si>
  <si>
    <t>401-03</t>
  </si>
  <si>
    <t>6.명시이월사업조서 (2008  →  2009년)</t>
  </si>
  <si>
    <t>401-01</t>
  </si>
  <si>
    <t>신등면복지회관건립</t>
  </si>
  <si>
    <t>생비량복지회관건립</t>
  </si>
  <si>
    <t>401-02</t>
  </si>
  <si>
    <t>도로명 및 건물번호부여사업</t>
  </si>
  <si>
    <t>신안면 복지회관신축</t>
  </si>
  <si>
    <t>신안면 복지회관신축</t>
  </si>
  <si>
    <t>토목공사 미착공</t>
  </si>
  <si>
    <t>신안면 복지회관신축 부대비</t>
  </si>
  <si>
    <t>기초조사 및 실시설계 미착공</t>
  </si>
  <si>
    <t>생비량복지회관신축 부대비</t>
  </si>
  <si>
    <t>주거안정및주거환경개선</t>
  </si>
  <si>
    <t>농어촌 주거환경개선</t>
  </si>
  <si>
    <t>전원주택조성및아파트유치사업</t>
  </si>
  <si>
    <t>전원주택조성및아파트유치</t>
  </si>
  <si>
    <t>벽지노선손실보상금</t>
  </si>
  <si>
    <t>운수업계재정지원</t>
  </si>
  <si>
    <t>307-09</t>
  </si>
  <si>
    <t>화물자동차감차 보조금</t>
  </si>
  <si>
    <t>투자유치기업인센티브</t>
  </si>
  <si>
    <t>8 건</t>
  </si>
  <si>
    <t>0 위치 : 금서면 매촌리 1번지
0 규모 : 103,850㎡
0 시설 : 공설운동장 리모델링,군민생활체육공원 22개소</t>
  </si>
  <si>
    <t>307-02</t>
  </si>
  <si>
    <t>석대지구전원마을조성</t>
  </si>
  <si>
    <t>석대지구전원마을조성 부지확정측량</t>
  </si>
  <si>
    <t>부지확정측량지연</t>
  </si>
  <si>
    <t>생초조각공원재정비 부대비</t>
  </si>
  <si>
    <t>정주권개발사업</t>
  </si>
  <si>
    <t>정주권개발사업 부대비</t>
  </si>
  <si>
    <t>사업규모미확정및 사업비 미확보</t>
  </si>
  <si>
    <t>단계천상류부하천계획추진상황지연</t>
  </si>
  <si>
    <t>한발대비 암반관정 개발사업</t>
  </si>
  <si>
    <t>산청약용수재배단지조성</t>
  </si>
  <si>
    <t>밤나무 임지 소득향상</t>
  </si>
  <si>
    <t>노후관 교체사업</t>
  </si>
  <si>
    <t>노후관 교체사업부대비</t>
  </si>
  <si>
    <t>친환경종합생태공원조성
(2008년 주민지원우수사업)</t>
  </si>
  <si>
    <t>친환경종합생태공원조성부대비
(2008년 주민지원우수사업)</t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</si>
</sst>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m&quot;월&quot;\ d&quot;일&quot;;@"/>
    <numFmt numFmtId="180" formatCode="0_ "/>
    <numFmt numFmtId="181" formatCode="0;[Red]0"/>
    <numFmt numFmtId="182" formatCode="0.0;[Red]0.0"/>
    <numFmt numFmtId="183" formatCode="0.00_ "/>
    <numFmt numFmtId="184" formatCode="#,##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12]AM/PM\ h:mm:ss"/>
    <numFmt numFmtId="190" formatCode="0_);[Red]\(0\)"/>
  </numFmts>
  <fonts count="20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9"/>
      <name val="굴림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20"/>
      <name val="굴림"/>
      <family val="3"/>
    </font>
    <font>
      <sz val="9"/>
      <color indexed="8"/>
      <name val="굴림"/>
      <family val="3"/>
    </font>
    <font>
      <b/>
      <sz val="9"/>
      <name val="굴림"/>
      <family val="3"/>
    </font>
    <font>
      <sz val="8"/>
      <name val="굴림"/>
      <family val="3"/>
    </font>
    <font>
      <sz val="9"/>
      <color indexed="10"/>
      <name val="굴림"/>
      <family val="3"/>
    </font>
    <font>
      <sz val="9"/>
      <color indexed="40"/>
      <name val="굴림"/>
      <family val="3"/>
    </font>
    <font>
      <sz val="9"/>
      <name val="돋움"/>
      <family val="3"/>
    </font>
    <font>
      <sz val="9"/>
      <color indexed="8"/>
      <name val="굴림체"/>
      <family val="3"/>
    </font>
    <font>
      <sz val="9"/>
      <name val="굴림체"/>
      <family val="3"/>
    </font>
    <font>
      <sz val="10"/>
      <color indexed="8"/>
      <name val="굴림"/>
      <family val="3"/>
    </font>
    <font>
      <sz val="10"/>
      <name val="돋움"/>
      <family val="3"/>
    </font>
    <font>
      <b/>
      <sz val="24"/>
      <name val="굴림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7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76" fontId="3" fillId="0" borderId="1" xfId="0" applyNumberFormat="1" applyFont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7" fontId="0" fillId="0" borderId="0" xfId="0" applyNumberForma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1" fontId="0" fillId="0" borderId="0" xfId="17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1" fontId="4" fillId="0" borderId="0" xfId="17" applyFont="1" applyAlignment="1">
      <alignment vertical="center" wrapText="1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6" fontId="11" fillId="0" borderId="4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41" fontId="16" fillId="0" borderId="0" xfId="17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1" fontId="0" fillId="0" borderId="0" xfId="17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/>
    </xf>
    <xf numFmtId="41" fontId="2" fillId="2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center" vertical="center"/>
    </xf>
    <xf numFmtId="41" fontId="2" fillId="3" borderId="5" xfId="17" applyFont="1" applyFill="1" applyBorder="1" applyAlignment="1">
      <alignment horizontal="right" vertical="center"/>
    </xf>
    <xf numFmtId="41" fontId="2" fillId="3" borderId="5" xfId="17" applyFont="1" applyFill="1" applyBorder="1" applyAlignment="1">
      <alignment vertical="center"/>
    </xf>
    <xf numFmtId="41" fontId="2" fillId="2" borderId="5" xfId="17" applyFont="1" applyFill="1" applyBorder="1" applyAlignment="1">
      <alignment vertical="center"/>
    </xf>
    <xf numFmtId="41" fontId="2" fillId="0" borderId="5" xfId="17" applyFont="1" applyBorder="1" applyAlignment="1">
      <alignment vertical="center"/>
    </xf>
    <xf numFmtId="41" fontId="2" fillId="2" borderId="5" xfId="17" applyFont="1" applyFill="1" applyBorder="1" applyAlignment="1">
      <alignment horizontal="right" vertical="center"/>
    </xf>
    <xf numFmtId="41" fontId="2" fillId="3" borderId="5" xfId="17" applyFont="1" applyFill="1" applyBorder="1" applyAlignment="1">
      <alignment horizontal="right" vertical="center" shrinkToFit="1"/>
    </xf>
    <xf numFmtId="41" fontId="2" fillId="3" borderId="5" xfId="17" applyFont="1" applyFill="1" applyBorder="1" applyAlignment="1">
      <alignment vertical="center" shrinkToFit="1"/>
    </xf>
    <xf numFmtId="41" fontId="2" fillId="2" borderId="5" xfId="17" applyFont="1" applyFill="1" applyBorder="1" applyAlignment="1">
      <alignment vertical="center" shrinkToFit="1"/>
    </xf>
    <xf numFmtId="41" fontId="2" fillId="0" borderId="5" xfId="17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41" fontId="16" fillId="0" borderId="5" xfId="17" applyFont="1" applyBorder="1" applyAlignment="1">
      <alignment horizontal="right" vertical="center" shrinkToFit="1"/>
    </xf>
    <xf numFmtId="41" fontId="16" fillId="2" borderId="5" xfId="17" applyFont="1" applyFill="1" applyBorder="1" applyAlignment="1">
      <alignment horizontal="right" vertical="center" shrinkToFit="1"/>
    </xf>
    <xf numFmtId="41" fontId="2" fillId="0" borderId="5" xfId="17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vertical="center"/>
    </xf>
    <xf numFmtId="0" fontId="16" fillId="0" borderId="6" xfId="0" applyFont="1" applyBorder="1" applyAlignment="1">
      <alignment horizontal="center" vertical="center" shrinkToFit="1"/>
    </xf>
    <xf numFmtId="41" fontId="16" fillId="0" borderId="6" xfId="17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center" vertical="center"/>
    </xf>
    <xf numFmtId="41" fontId="2" fillId="3" borderId="8" xfId="17" applyFont="1" applyFill="1" applyBorder="1" applyAlignment="1">
      <alignment vertical="center"/>
    </xf>
    <xf numFmtId="41" fontId="2" fillId="2" borderId="8" xfId="17" applyFont="1" applyFill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1" fontId="3" fillId="2" borderId="5" xfId="17" applyFont="1" applyFill="1" applyBorder="1" applyAlignment="1">
      <alignment vertical="center" wrapText="1"/>
    </xf>
    <xf numFmtId="41" fontId="3" fillId="0" borderId="5" xfId="17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1" fontId="3" fillId="2" borderId="5" xfId="17" applyFont="1" applyFill="1" applyBorder="1" applyAlignment="1">
      <alignment vertical="center" shrinkToFit="1"/>
    </xf>
    <xf numFmtId="41" fontId="3" fillId="0" borderId="5" xfId="17" applyFont="1" applyBorder="1" applyAlignment="1">
      <alignment vertical="center" shrinkToFit="1"/>
    </xf>
    <xf numFmtId="17" fontId="3" fillId="0" borderId="5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vertical="center" shrinkToFit="1"/>
    </xf>
    <xf numFmtId="176" fontId="8" fillId="0" borderId="5" xfId="0" applyNumberFormat="1" applyFont="1" applyBorder="1" applyAlignment="1">
      <alignment vertical="center" shrinkToFi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41" fontId="3" fillId="0" borderId="5" xfId="17" applyFont="1" applyFill="1" applyBorder="1" applyAlignment="1">
      <alignment vertical="center" shrinkToFi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41" fontId="8" fillId="0" borderId="5" xfId="17" applyFont="1" applyFill="1" applyBorder="1" applyAlignment="1">
      <alignment vertical="center" shrinkToFit="1"/>
    </xf>
    <xf numFmtId="41" fontId="3" fillId="0" borderId="5" xfId="17" applyFont="1" applyBorder="1" applyAlignment="1">
      <alignment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 shrinkToFit="1"/>
    </xf>
    <xf numFmtId="0" fontId="15" fillId="0" borderId="5" xfId="0" applyFont="1" applyBorder="1" applyAlignment="1">
      <alignment horizontal="center" vertical="center" shrinkToFit="1"/>
    </xf>
    <xf numFmtId="0" fontId="10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vertical="center" wrapText="1"/>
    </xf>
    <xf numFmtId="41" fontId="3" fillId="0" borderId="5" xfId="17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shrinkToFit="1"/>
    </xf>
    <xf numFmtId="176" fontId="3" fillId="2" borderId="6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shrinkToFit="1"/>
    </xf>
    <xf numFmtId="0" fontId="3" fillId="0" borderId="6" xfId="0" applyFont="1" applyBorder="1" applyAlignment="1">
      <alignment vertical="center" wrapText="1"/>
    </xf>
    <xf numFmtId="176" fontId="3" fillId="0" borderId="6" xfId="0" applyNumberFormat="1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41" fontId="3" fillId="2" borderId="8" xfId="17" applyFont="1" applyFill="1" applyBorder="1" applyAlignment="1">
      <alignment vertical="center" shrinkToFit="1"/>
    </xf>
    <xf numFmtId="41" fontId="3" fillId="0" borderId="8" xfId="17" applyFont="1" applyBorder="1" applyAlignment="1">
      <alignment horizontal="right" vertical="center" shrinkToFit="1"/>
    </xf>
    <xf numFmtId="0" fontId="3" fillId="2" borderId="10" xfId="0" applyFont="1" applyFill="1" applyBorder="1" applyAlignment="1">
      <alignment horizontal="center" vertical="center" wrapText="1"/>
    </xf>
    <xf numFmtId="41" fontId="3" fillId="2" borderId="11" xfId="17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center" vertical="center" wrapText="1"/>
    </xf>
    <xf numFmtId="41" fontId="3" fillId="2" borderId="11" xfId="17" applyFont="1" applyFill="1" applyBorder="1" applyAlignment="1">
      <alignment vertical="center" wrapText="1"/>
    </xf>
    <xf numFmtId="176" fontId="3" fillId="2" borderId="12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41" fontId="3" fillId="0" borderId="8" xfId="17" applyFont="1" applyBorder="1" applyAlignment="1">
      <alignment vertical="center" shrinkToFit="1"/>
    </xf>
    <xf numFmtId="41" fontId="3" fillId="0" borderId="5" xfId="17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18" fillId="0" borderId="0" xfId="0" applyFont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1" fontId="3" fillId="0" borderId="16" xfId="17" applyFont="1" applyBorder="1" applyAlignment="1">
      <alignment horizontal="center" vertical="center" wrapText="1"/>
    </xf>
    <xf numFmtId="41" fontId="3" fillId="0" borderId="5" xfId="17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1" fontId="3" fillId="0" borderId="5" xfId="17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 shrinkToFit="1"/>
    </xf>
    <xf numFmtId="176" fontId="10" fillId="0" borderId="5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89</xdr:row>
      <xdr:rowOff>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" name="TextBox 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" name="TextBox 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" name="TextBox 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" name="TextBox 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" name="TextBox 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" name="TextBox 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" name="TextBox 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" name="TextBox 1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" name="TextBox 1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" name="TextBox 1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" name="TextBox 1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" name="TextBox 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" name="TextBox 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6" name="TextBox 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7" name="TextBox 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8" name="TextBox 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9" name="TextBox 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0" name="TextBox 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1" name="TextBox 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" name="TextBox 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" name="TextBox 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4" name="TextBox 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" name="TextBox 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6" name="TextBox 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7" name="TextBox 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" name="TextBox 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" name="TextBox 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0" name="TextBox 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" name="TextBox 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2" name="TextBox 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" name="TextBox 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4" name="TextBox 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" name="TextBox 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" name="TextBox 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" name="TextBox 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8" name="TextBox 4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9" name="TextBox 4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0" name="TextBox 4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1" name="TextBox 4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" name="TextBox 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3" name="TextBox 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4" name="TextBox 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" name="TextBox 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" name="TextBox 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7" name="TextBox 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" name="TextBox 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" name="TextBox 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0" name="TextBox 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1" name="TextBox 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" name="TextBox 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3" name="TextBox 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" name="TextBox 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5" name="TextBox 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6" name="TextBox 5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7" name="TextBox 6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8" name="TextBox 6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9" name="TextBox 6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0" name="TextBox 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1" name="TextBox 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" name="TextBox 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" name="TextBox 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4" name="TextBox 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" name="TextBox 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" name="TextBox 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7" name="TextBox 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" name="TextBox 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9" name="TextBox 7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0" name="TextBox 7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1" name="TextBox 7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2" name="TextBox 7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3" name="TextBox 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" name="TextBox 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5" name="TextBox 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" name="TextBox 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7" name="TextBox 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" name="TextBox 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" name="TextBox 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" name="TextBox 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1" name="TextBox 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" name="TextBox 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" name="TextBox 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4" name="TextBox 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" name="TextBox 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6" name="TextBox 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87" name="TextBox 138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88" name="TextBox 139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89" name="TextBox 140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90" name="TextBox 141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91" name="TextBox 142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92" name="TextBox 143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93" name="TextBox 144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94" name="TextBox 145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95" name="TextBox 146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5250" cy="209550"/>
    <xdr:sp>
      <xdr:nvSpPr>
        <xdr:cNvPr id="96" name="TextBox 147"/>
        <xdr:cNvSpPr txBox="1">
          <a:spLocks noChangeArrowheads="1"/>
        </xdr:cNvSpPr>
      </xdr:nvSpPr>
      <xdr:spPr>
        <a:xfrm>
          <a:off x="8220075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5250" cy="209550"/>
    <xdr:sp>
      <xdr:nvSpPr>
        <xdr:cNvPr id="97" name="TextBox 148"/>
        <xdr:cNvSpPr txBox="1">
          <a:spLocks noChangeArrowheads="1"/>
        </xdr:cNvSpPr>
      </xdr:nvSpPr>
      <xdr:spPr>
        <a:xfrm>
          <a:off x="8220075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5250" cy="209550"/>
    <xdr:sp>
      <xdr:nvSpPr>
        <xdr:cNvPr id="98" name="TextBox 149"/>
        <xdr:cNvSpPr txBox="1">
          <a:spLocks noChangeArrowheads="1"/>
        </xdr:cNvSpPr>
      </xdr:nvSpPr>
      <xdr:spPr>
        <a:xfrm>
          <a:off x="8220075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95250" cy="209550"/>
    <xdr:sp>
      <xdr:nvSpPr>
        <xdr:cNvPr id="99" name="TextBox 150"/>
        <xdr:cNvSpPr txBox="1">
          <a:spLocks noChangeArrowheads="1"/>
        </xdr:cNvSpPr>
      </xdr:nvSpPr>
      <xdr:spPr>
        <a:xfrm>
          <a:off x="8220075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100" name="TextBox 151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101" name="TextBox 152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102" name="TextBox 153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103" name="TextBox 154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104" name="TextBox 155"/>
        <xdr:cNvSpPr txBox="1">
          <a:spLocks noChangeArrowheads="1"/>
        </xdr:cNvSpPr>
      </xdr:nvSpPr>
      <xdr:spPr>
        <a:xfrm>
          <a:off x="11811000" y="42195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05" name="TextBox 158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06" name="TextBox 159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07" name="TextBox 160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08" name="TextBox 161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09" name="TextBox 162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10" name="TextBox 163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11" name="TextBox 164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12" name="TextBox 165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13" name="TextBox 166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95250" cy="209550"/>
    <xdr:sp>
      <xdr:nvSpPr>
        <xdr:cNvPr id="114" name="TextBox 167"/>
        <xdr:cNvSpPr txBox="1">
          <a:spLocks noChangeArrowheads="1"/>
        </xdr:cNvSpPr>
      </xdr:nvSpPr>
      <xdr:spPr>
        <a:xfrm>
          <a:off x="8220075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95250" cy="209550"/>
    <xdr:sp>
      <xdr:nvSpPr>
        <xdr:cNvPr id="115" name="TextBox 168"/>
        <xdr:cNvSpPr txBox="1">
          <a:spLocks noChangeArrowheads="1"/>
        </xdr:cNvSpPr>
      </xdr:nvSpPr>
      <xdr:spPr>
        <a:xfrm>
          <a:off x="8220075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95250" cy="209550"/>
    <xdr:sp>
      <xdr:nvSpPr>
        <xdr:cNvPr id="116" name="TextBox 169"/>
        <xdr:cNvSpPr txBox="1">
          <a:spLocks noChangeArrowheads="1"/>
        </xdr:cNvSpPr>
      </xdr:nvSpPr>
      <xdr:spPr>
        <a:xfrm>
          <a:off x="8220075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95250" cy="209550"/>
    <xdr:sp>
      <xdr:nvSpPr>
        <xdr:cNvPr id="117" name="TextBox 170"/>
        <xdr:cNvSpPr txBox="1">
          <a:spLocks noChangeArrowheads="1"/>
        </xdr:cNvSpPr>
      </xdr:nvSpPr>
      <xdr:spPr>
        <a:xfrm>
          <a:off x="8220075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18" name="TextBox 171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19" name="TextBox 172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20" name="TextBox 173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21" name="TextBox 174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95250" cy="209550"/>
    <xdr:sp>
      <xdr:nvSpPr>
        <xdr:cNvPr id="122" name="TextBox 175"/>
        <xdr:cNvSpPr txBox="1">
          <a:spLocks noChangeArrowheads="1"/>
        </xdr:cNvSpPr>
      </xdr:nvSpPr>
      <xdr:spPr>
        <a:xfrm>
          <a:off x="11811000" y="52292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23" name="TextBox 178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24" name="TextBox 179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25" name="TextBox 180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26" name="TextBox 181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27" name="TextBox 182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28" name="TextBox 183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29" name="TextBox 184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30" name="TextBox 185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31" name="TextBox 186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32" name="TextBox 187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33" name="TextBox 188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34" name="TextBox 189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35" name="TextBox 190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36" name="TextBox 191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37" name="TextBox 192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38" name="TextBox 193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39" name="TextBox 194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0" name="TextBox 195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1" name="TextBox 196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2" name="TextBox 197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3" name="TextBox 198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4" name="TextBox 199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5" name="TextBox 200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6" name="TextBox 201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7" name="TextBox 202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8" name="TextBox 203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49" name="TextBox 204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0" name="TextBox 205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1" name="TextBox 206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2" name="TextBox 207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3" name="TextBox 208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4" name="TextBox 209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5" name="TextBox 210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6" name="TextBox 211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7" name="TextBox 212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8" name="TextBox 213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59" name="TextBox 214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60" name="TextBox 215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61" name="TextBox 216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62" name="TextBox 217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63" name="TextBox 218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64" name="TextBox 219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65" name="TextBox 220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66" name="TextBox 221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67" name="TextBox 222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68" name="TextBox 223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69" name="TextBox 224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70" name="TextBox 225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71" name="TextBox 226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72" name="TextBox 227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73" name="TextBox 228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74" name="TextBox 229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75" name="TextBox 230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76" name="TextBox 231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77" name="TextBox 232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78" name="TextBox 233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79" name="TextBox 234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80" name="TextBox 235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81" name="TextBox 236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82" name="TextBox 237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83" name="TextBox 238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84" name="TextBox 239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85" name="TextBox 240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86" name="TextBox 241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87" name="TextBox 242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88" name="TextBox 243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89" name="TextBox 244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90" name="TextBox 245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91" name="TextBox 246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92" name="TextBox 247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93" name="TextBox 248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95250" cy="209550"/>
    <xdr:sp>
      <xdr:nvSpPr>
        <xdr:cNvPr id="194" name="TextBox 249"/>
        <xdr:cNvSpPr txBox="1">
          <a:spLocks noChangeArrowheads="1"/>
        </xdr:cNvSpPr>
      </xdr:nvSpPr>
      <xdr:spPr>
        <a:xfrm>
          <a:off x="8220075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95" name="TextBox 250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96" name="TextBox 251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97" name="TextBox 252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98" name="TextBox 253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199" name="TextBox 254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200" name="TextBox 255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201" name="TextBox 256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202" name="TextBox 257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95250" cy="209550"/>
    <xdr:sp>
      <xdr:nvSpPr>
        <xdr:cNvPr id="203" name="TextBox 258"/>
        <xdr:cNvSpPr txBox="1">
          <a:spLocks noChangeArrowheads="1"/>
        </xdr:cNvSpPr>
      </xdr:nvSpPr>
      <xdr:spPr>
        <a:xfrm>
          <a:off x="11811000" y="40090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04" name="TextBox 2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05" name="TextBox 2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06" name="TextBox 2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07" name="TextBox 2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08" name="TextBox 2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09" name="TextBox 2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10" name="TextBox 2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11" name="TextBox 2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12" name="TextBox 2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13" name="TextBox 26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14" name="TextBox 26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15" name="TextBox 27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16" name="TextBox 27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17" name="TextBox 2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18" name="TextBox 2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19" name="TextBox 2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0" name="TextBox 2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1" name="TextBox 2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2" name="TextBox 2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3" name="TextBox 2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4" name="TextBox 2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5" name="TextBox 2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6" name="TextBox 2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7" name="TextBox 2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8" name="TextBox 2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29" name="TextBox 2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0" name="TextBox 2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1" name="TextBox 2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2" name="TextBox 2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3" name="TextBox 2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4" name="TextBox 2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5" name="TextBox 2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6" name="TextBox 2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7" name="TextBox 2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8" name="TextBox 2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39" name="TextBox 2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40" name="TextBox 2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41" name="TextBox 29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42" name="TextBox 29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43" name="TextBox 29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44" name="TextBox 29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45" name="TextBox 3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46" name="TextBox 3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47" name="TextBox 3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48" name="TextBox 3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49" name="TextBox 3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0" name="TextBox 3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1" name="TextBox 3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2" name="TextBox 3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3" name="TextBox 3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4" name="TextBox 3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5" name="TextBox 3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6" name="TextBox 3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7" name="TextBox 3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58" name="TextBox 3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59" name="TextBox 31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60" name="TextBox 31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61" name="TextBox 31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62" name="TextBox 31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63" name="TextBox 3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64" name="TextBox 3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65" name="TextBox 3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66" name="TextBox 3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67" name="TextBox 3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68" name="TextBox 3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69" name="TextBox 3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70" name="TextBox 3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71" name="TextBox 3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72" name="TextBox 32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73" name="TextBox 32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74" name="TextBox 32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75" name="TextBox 33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76" name="TextBox 3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77" name="TextBox 3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78" name="TextBox 3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79" name="TextBox 3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0" name="TextBox 3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1" name="TextBox 3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2" name="TextBox 3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3" name="TextBox 3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4" name="TextBox 3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5" name="TextBox 3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6" name="TextBox 3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7" name="TextBox 3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8" name="TextBox 3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89" name="TextBox 3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0" name="TextBox 3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1" name="TextBox 3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2" name="TextBox 3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3" name="TextBox 3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4" name="TextBox 3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5" name="TextBox 3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6" name="TextBox 3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7" name="TextBox 3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298" name="TextBox 3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299" name="TextBox 35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00" name="TextBox 35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01" name="TextBox 35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02" name="TextBox 35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03" name="TextBox 3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04" name="TextBox 3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05" name="TextBox 3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06" name="TextBox 3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07" name="TextBox 3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08" name="TextBox 3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09" name="TextBox 3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0" name="TextBox 3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1" name="TextBox 3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2" name="TextBox 3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3" name="TextBox 3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4" name="TextBox 3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5" name="TextBox 3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6" name="TextBox 3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7" name="TextBox 3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8" name="TextBox 3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19" name="TextBox 3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20" name="TextBox 3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21" name="TextBox 3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22" name="TextBox 3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23" name="TextBox 3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24" name="TextBox 3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25" name="TextBox 3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26" name="TextBox 3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27" name="TextBox 38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28" name="TextBox 38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29" name="TextBox 38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30" name="TextBox 38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1" name="TextBox 3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2" name="TextBox 3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3" name="TextBox 3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4" name="TextBox 3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5" name="TextBox 3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6" name="TextBox 3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7" name="TextBox 3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8" name="TextBox 3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39" name="TextBox 3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40" name="TextBox 3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41" name="TextBox 3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42" name="TextBox 3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43" name="TextBox 3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44" name="TextBox 3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45" name="TextBox 40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46" name="TextBox 40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47" name="TextBox 40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48" name="TextBox 40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49" name="TextBox 4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0" name="TextBox 4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1" name="TextBox 4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2" name="TextBox 4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3" name="TextBox 4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4" name="TextBox 4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5" name="TextBox 4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6" name="TextBox 4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57" name="TextBox 4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58" name="TextBox 41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59" name="TextBox 41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60" name="TextBox 41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61" name="TextBox 41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2" name="TextBox 4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3" name="TextBox 4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4" name="TextBox 4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5" name="TextBox 4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6" name="TextBox 4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7" name="TextBox 4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8" name="TextBox 4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69" name="TextBox 4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0" name="TextBox 4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1" name="TextBox 4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2" name="TextBox 4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3" name="TextBox 4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4" name="TextBox 4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5" name="TextBox 4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6" name="TextBox 4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7" name="TextBox 4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8" name="TextBox 4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79" name="TextBox 4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80" name="TextBox 4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81" name="TextBox 4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82" name="TextBox 4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83" name="TextBox 4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84" name="TextBox 4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85" name="TextBox 44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86" name="TextBox 44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87" name="TextBox 44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388" name="TextBox 44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89" name="TextBox 4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0" name="TextBox 4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1" name="TextBox 4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2" name="TextBox 4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3" name="TextBox 4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4" name="TextBox 4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5" name="TextBox 4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6" name="TextBox 4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7" name="TextBox 4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8" name="TextBox 4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399" name="TextBox 4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0" name="TextBox 4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1" name="TextBox 4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2" name="TextBox 4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3" name="TextBox 4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4" name="TextBox 4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5" name="TextBox 4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6" name="TextBox 4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7" name="TextBox 4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8" name="TextBox 4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09" name="TextBox 4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10" name="TextBox 4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11" name="TextBox 4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12" name="TextBox 4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13" name="TextBox 46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14" name="TextBox 46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15" name="TextBox 47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16" name="TextBox 47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17" name="TextBox 4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18" name="TextBox 4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19" name="TextBox 4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0" name="TextBox 4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1" name="TextBox 4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2" name="TextBox 4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3" name="TextBox 4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4" name="TextBox 4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5" name="TextBox 4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6" name="TextBox 4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7" name="TextBox 4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8" name="TextBox 4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29" name="TextBox 4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30" name="TextBox 4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31" name="TextBox 48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32" name="TextBox 48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33" name="TextBox 48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34" name="TextBox 48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35" name="TextBox 4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36" name="TextBox 4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37" name="TextBox 4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38" name="TextBox 4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39" name="TextBox 4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40" name="TextBox 4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41" name="TextBox 4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42" name="TextBox 4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43" name="TextBox 4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44" name="TextBox 49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45" name="TextBox 50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46" name="TextBox 50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47" name="TextBox 50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48" name="TextBox 5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49" name="TextBox 5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0" name="TextBox 5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1" name="TextBox 5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2" name="TextBox 5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3" name="TextBox 5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4" name="TextBox 5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5" name="TextBox 5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6" name="TextBox 5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7" name="TextBox 5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8" name="TextBox 5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59" name="TextBox 5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0" name="TextBox 5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1" name="TextBox 5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2" name="TextBox 5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3" name="TextBox 5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4" name="TextBox 5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5" name="TextBox 5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6" name="TextBox 5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7" name="TextBox 5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8" name="TextBox 5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69" name="TextBox 5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70" name="TextBox 5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71" name="TextBox 52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72" name="TextBox 52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73" name="TextBox 52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74" name="TextBox 52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75" name="TextBox 5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76" name="TextBox 5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77" name="TextBox 5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78" name="TextBox 5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79" name="TextBox 5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0" name="TextBox 5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1" name="TextBox 5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2" name="TextBox 5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3" name="TextBox 5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4" name="TextBox 5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5" name="TextBox 5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6" name="TextBox 5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7" name="TextBox 5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8" name="TextBox 5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89" name="TextBox 5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0" name="TextBox 5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1" name="TextBox 5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2" name="TextBox 5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3" name="TextBox 5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4" name="TextBox 5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5" name="TextBox 5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6" name="TextBox 5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7" name="TextBox 5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498" name="TextBox 5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499" name="TextBox 55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00" name="TextBox 55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01" name="TextBox 55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02" name="TextBox 55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03" name="TextBox 5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04" name="TextBox 5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05" name="TextBox 5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06" name="TextBox 5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07" name="TextBox 5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08" name="TextBox 5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09" name="TextBox 5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10" name="TextBox 5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11" name="TextBox 5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12" name="TextBox 5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13" name="TextBox 5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14" name="TextBox 5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15" name="TextBox 5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16" name="TextBox 5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17" name="TextBox 57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18" name="TextBox 57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19" name="TextBox 57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20" name="TextBox 57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1" name="TextBox 5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2" name="TextBox 5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3" name="TextBox 5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4" name="TextBox 5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5" name="TextBox 5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6" name="TextBox 5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7" name="TextBox 5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8" name="TextBox 5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29" name="TextBox 5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30" name="TextBox 58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31" name="TextBox 58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32" name="TextBox 58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33" name="TextBox 58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34" name="TextBox 5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35" name="TextBox 5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36" name="TextBox 5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37" name="TextBox 5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38" name="TextBox 5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39" name="TextBox 5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0" name="TextBox 5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1" name="TextBox 5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2" name="TextBox 5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3" name="TextBox 5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4" name="TextBox 5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5" name="TextBox 6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6" name="TextBox 6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7" name="TextBox 6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8" name="TextBox 6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49" name="TextBox 6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50" name="TextBox 6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51" name="TextBox 6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52" name="TextBox 6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53" name="TextBox 6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54" name="TextBox 6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55" name="TextBox 6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56" name="TextBox 6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57" name="TextBox 61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58" name="TextBox 61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59" name="TextBox 61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60" name="TextBox 61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1" name="TextBox 6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2" name="TextBox 6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3" name="TextBox 6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4" name="TextBox 6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5" name="TextBox 6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6" name="TextBox 6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7" name="TextBox 6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8" name="TextBox 6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69" name="TextBox 6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0" name="TextBox 6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1" name="TextBox 6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2" name="TextBox 6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3" name="TextBox 6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4" name="TextBox 6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5" name="TextBox 6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6" name="TextBox 6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7" name="TextBox 6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8" name="TextBox 6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79" name="TextBox 6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80" name="TextBox 6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81" name="TextBox 6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82" name="TextBox 6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83" name="TextBox 6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84" name="TextBox 6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85" name="TextBox 64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86" name="TextBox 64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87" name="TextBox 64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588" name="TextBox 64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89" name="TextBox 6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0" name="TextBox 6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1" name="TextBox 6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2" name="TextBox 6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3" name="TextBox 6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4" name="TextBox 6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5" name="TextBox 6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6" name="TextBox 6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7" name="TextBox 6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8" name="TextBox 6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599" name="TextBox 6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00" name="TextBox 6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01" name="TextBox 6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02" name="TextBox 6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03" name="TextBox 65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04" name="TextBox 65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05" name="TextBox 66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06" name="TextBox 66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07" name="TextBox 6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08" name="TextBox 6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09" name="TextBox 6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10" name="TextBox 6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11" name="TextBox 6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12" name="TextBox 6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13" name="TextBox 6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14" name="TextBox 6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15" name="TextBox 6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16" name="TextBox 67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17" name="TextBox 67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18" name="TextBox 67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19" name="TextBox 67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0" name="TextBox 6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1" name="TextBox 6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2" name="TextBox 6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3" name="TextBox 6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4" name="TextBox 6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5" name="TextBox 6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6" name="TextBox 6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7" name="TextBox 6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8" name="TextBox 6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29" name="TextBox 6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0" name="TextBox 6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1" name="TextBox 6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2" name="TextBox 6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3" name="TextBox 6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4" name="TextBox 6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5" name="TextBox 6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6" name="TextBox 6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7" name="TextBox 6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8" name="TextBox 6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39" name="TextBox 6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40" name="TextBox 6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41" name="TextBox 6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42" name="TextBox 6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43" name="TextBox 69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44" name="TextBox 69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45" name="TextBox 70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46" name="TextBox 70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47" name="TextBox 7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48" name="TextBox 7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49" name="TextBox 7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0" name="TextBox 7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1" name="TextBox 7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2" name="TextBox 7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3" name="TextBox 7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4" name="TextBox 7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5" name="TextBox 7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6" name="TextBox 7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7" name="TextBox 7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8" name="TextBox 7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59" name="TextBox 7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0" name="TextBox 7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1" name="TextBox 7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2" name="TextBox 7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3" name="TextBox 7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4" name="TextBox 7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5" name="TextBox 7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6" name="TextBox 7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7" name="TextBox 7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8" name="TextBox 7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69" name="TextBox 7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70" name="TextBox 7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71" name="TextBox 72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72" name="TextBox 72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73" name="TextBox 72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74" name="TextBox 72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75" name="TextBox 7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76" name="TextBox 7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77" name="TextBox 7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78" name="TextBox 7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79" name="TextBox 7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0" name="TextBox 7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1" name="TextBox 7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2" name="TextBox 7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3" name="TextBox 7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4" name="TextBox 7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5" name="TextBox 7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6" name="TextBox 7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7" name="TextBox 7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88" name="TextBox 7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89" name="TextBox 74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90" name="TextBox 74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91" name="TextBox 74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692" name="TextBox 74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93" name="TextBox 7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94" name="TextBox 7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95" name="TextBox 7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96" name="TextBox 7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97" name="TextBox 7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98" name="TextBox 7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699" name="TextBox 7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00" name="TextBox 7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01" name="TextBox 7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02" name="TextBox 75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03" name="TextBox 75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04" name="TextBox 75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05" name="TextBox 76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06" name="TextBox 7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07" name="TextBox 7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08" name="TextBox 7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09" name="TextBox 7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0" name="TextBox 7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1" name="TextBox 7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2" name="TextBox 7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3" name="TextBox 7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4" name="TextBox 7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5" name="TextBox 7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6" name="TextBox 7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7" name="TextBox 7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8" name="TextBox 7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19" name="TextBox 7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0" name="TextBox 7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1" name="TextBox 7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2" name="TextBox 7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3" name="TextBox 7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4" name="TextBox 7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5" name="TextBox 7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6" name="TextBox 7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7" name="TextBox 7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28" name="TextBox 7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29" name="TextBox 78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30" name="TextBox 78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31" name="TextBox 78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32" name="TextBox 78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33" name="TextBox 7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34" name="TextBox 7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35" name="TextBox 7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36" name="TextBox 7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37" name="TextBox 7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38" name="TextBox 7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39" name="TextBox 7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0" name="TextBox 7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1" name="TextBox 7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2" name="TextBox 7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3" name="TextBox 7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4" name="TextBox 7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5" name="TextBox 8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6" name="TextBox 8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7" name="TextBox 8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8" name="TextBox 8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49" name="TextBox 8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50" name="TextBox 8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51" name="TextBox 8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52" name="TextBox 8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53" name="TextBox 8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54" name="TextBox 8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55" name="TextBox 8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56" name="TextBox 8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57" name="TextBox 81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58" name="TextBox 81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59" name="TextBox 81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60" name="TextBox 81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1" name="TextBox 8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2" name="TextBox 8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3" name="TextBox 8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4" name="TextBox 8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5" name="TextBox 8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6" name="TextBox 8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7" name="TextBox 8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8" name="TextBox 8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69" name="TextBox 8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70" name="TextBox 8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71" name="TextBox 8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72" name="TextBox 8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73" name="TextBox 8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74" name="TextBox 8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75" name="TextBox 83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76" name="TextBox 83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77" name="TextBox 83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78" name="TextBox 83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79" name="TextBox 8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0" name="TextBox 8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1" name="TextBox 8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2" name="TextBox 8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3" name="TextBox 8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4" name="TextBox 8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5" name="TextBox 8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6" name="TextBox 8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87" name="TextBox 8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88" name="TextBox 84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89" name="TextBox 84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90" name="TextBox 84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791" name="TextBox 84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2" name="TextBox 8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3" name="TextBox 8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4" name="TextBox 8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5" name="TextBox 8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6" name="TextBox 8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7" name="TextBox 8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8" name="TextBox 8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799" name="TextBox 8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0" name="TextBox 8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1" name="TextBox 8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2" name="TextBox 8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3" name="TextBox 8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4" name="TextBox 8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5" name="TextBox 8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6" name="TextBox 8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7" name="TextBox 8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8" name="TextBox 8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09" name="TextBox 8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10" name="TextBox 8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11" name="TextBox 8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12" name="TextBox 8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13" name="TextBox 8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14" name="TextBox 8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15" name="TextBox 87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16" name="TextBox 87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17" name="TextBox 87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18" name="TextBox 87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19" name="TextBox 8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0" name="TextBox 8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1" name="TextBox 8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2" name="TextBox 8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3" name="TextBox 8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4" name="TextBox 8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5" name="TextBox 8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6" name="TextBox 8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7" name="TextBox 8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8" name="TextBox 8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29" name="TextBox 8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0" name="TextBox 8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1" name="TextBox 8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2" name="TextBox 8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3" name="TextBox 8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4" name="TextBox 8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5" name="TextBox 8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6" name="TextBox 8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7" name="TextBox 8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8" name="TextBox 8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39" name="TextBox 8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40" name="TextBox 8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41" name="TextBox 8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42" name="TextBox 8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43" name="TextBox 89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44" name="TextBox 89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45" name="TextBox 90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46" name="TextBox 90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47" name="TextBox 9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48" name="TextBox 9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49" name="TextBox 9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0" name="TextBox 9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1" name="TextBox 9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2" name="TextBox 9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3" name="TextBox 9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4" name="TextBox 9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5" name="TextBox 9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6" name="TextBox 9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7" name="TextBox 9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8" name="TextBox 9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59" name="TextBox 9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60" name="TextBox 9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61" name="TextBox 91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62" name="TextBox 91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63" name="TextBox 91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64" name="TextBox 91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65" name="TextBox 9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66" name="TextBox 9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67" name="TextBox 9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68" name="TextBox 9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69" name="TextBox 9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70" name="TextBox 9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71" name="TextBox 9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72" name="TextBox 9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73" name="TextBox 9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74" name="TextBox 92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75" name="TextBox 93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76" name="TextBox 93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877" name="TextBox 93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78" name="TextBox 9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79" name="TextBox 9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0" name="TextBox 9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1" name="TextBox 9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2" name="TextBox 9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3" name="TextBox 9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4" name="TextBox 9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5" name="TextBox 9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6" name="TextBox 9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7" name="TextBox 9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8" name="TextBox 9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89" name="TextBox 9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0" name="TextBox 9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1" name="TextBox 9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2" name="TextBox 9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3" name="TextBox 9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4" name="TextBox 9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5" name="TextBox 9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6" name="TextBox 9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7" name="TextBox 9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8" name="TextBox 9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899" name="TextBox 9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00" name="TextBox 9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01" name="TextBox 95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02" name="TextBox 95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03" name="TextBox 95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04" name="TextBox 95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05" name="TextBox 9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06" name="TextBox 9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07" name="TextBox 9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08" name="TextBox 9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09" name="TextBox 9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0" name="TextBox 9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1" name="TextBox 9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2" name="TextBox 9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3" name="TextBox 9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4" name="TextBox 9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5" name="TextBox 9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6" name="TextBox 9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7" name="TextBox 9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8" name="TextBox 9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19" name="TextBox 9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0" name="TextBox 9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1" name="TextBox 9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2" name="TextBox 9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3" name="TextBox 9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4" name="TextBox 9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5" name="TextBox 9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6" name="TextBox 9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7" name="TextBox 9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28" name="TextBox 9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29" name="TextBox 98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30" name="TextBox 98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31" name="TextBox 98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32" name="TextBox 98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33" name="TextBox 9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34" name="TextBox 9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35" name="TextBox 9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36" name="TextBox 9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37" name="TextBox 9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38" name="TextBox 9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39" name="TextBox 9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40" name="TextBox 9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41" name="TextBox 9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42" name="TextBox 9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43" name="TextBox 9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44" name="TextBox 9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45" name="TextBox 10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46" name="TextBox 10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47" name="TextBox 100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48" name="TextBox 100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49" name="TextBox 100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50" name="TextBox 100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1" name="TextBox 10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2" name="TextBox 10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3" name="TextBox 10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4" name="TextBox 10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5" name="TextBox 10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6" name="TextBox 10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7" name="TextBox 10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8" name="TextBox 10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59" name="TextBox 10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60" name="TextBox 101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61" name="TextBox 101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62" name="TextBox 101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63" name="TextBox 101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64" name="TextBox 10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65" name="TextBox 10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66" name="TextBox 10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67" name="TextBox 10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68" name="TextBox 10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69" name="TextBox 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0" name="TextBox 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1" name="TextBox 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2" name="TextBox 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3" name="TextBox 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4" name="TextBox 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5" name="TextBox 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6" name="TextBox 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7" name="TextBox 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8" name="TextBox 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79" name="TextBox 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80" name="TextBox 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81" name="TextBox 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82" name="TextBox 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83" name="TextBox 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84" name="TextBox 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85" name="TextBox 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86" name="TextBox 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87" name="TextBox 1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88" name="TextBox 1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89" name="TextBox 2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990" name="TextBox 2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1" name="TextBox 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2" name="TextBox 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3" name="TextBox 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4" name="TextBox 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5" name="TextBox 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6" name="TextBox 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7" name="TextBox 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8" name="TextBox 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999" name="TextBox 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0" name="TextBox 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1" name="TextBox 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2" name="TextBox 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3" name="TextBox 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4" name="TextBox 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5" name="TextBox 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6" name="TextBox 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7" name="TextBox 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8" name="TextBox 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09" name="TextBox 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10" name="TextBox 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11" name="TextBox 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12" name="TextBox 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13" name="TextBox 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14" name="TextBox 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15" name="TextBox 4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16" name="TextBox 4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17" name="TextBox 4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18" name="TextBox 4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19" name="TextBox 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0" name="TextBox 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1" name="TextBox 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2" name="TextBox 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3" name="TextBox 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4" name="TextBox 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5" name="TextBox 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6" name="TextBox 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7" name="TextBox 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8" name="TextBox 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29" name="TextBox 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30" name="TextBox 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31" name="TextBox 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32" name="TextBox 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33" name="TextBox 6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34" name="TextBox 6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35" name="TextBox 6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36" name="TextBox 6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37" name="TextBox 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38" name="TextBox 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39" name="TextBox 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40" name="TextBox 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41" name="TextBox 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42" name="TextBox 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43" name="TextBox 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44" name="TextBox 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45" name="TextBox 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46" name="TextBox 7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47" name="TextBox 7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48" name="TextBox 7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49" name="TextBox 8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0" name="TextBox 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1" name="TextBox 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2" name="TextBox 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3" name="TextBox 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4" name="TextBox 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5" name="TextBox 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6" name="TextBox 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7" name="TextBox 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8" name="TextBox 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59" name="TextBox 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0" name="TextBox 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1" name="TextBox 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2" name="TextBox 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3" name="TextBox 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4" name="TextBox 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5" name="TextBox 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6" name="TextBox 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7" name="TextBox 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8" name="TextBox 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69" name="TextBox 1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70" name="TextBox 1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71" name="TextBox 1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72" name="TextBox 1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73" name="TextBox 10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74" name="TextBox 10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75" name="TextBox 10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076" name="TextBox 10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77" name="TextBox 1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78" name="TextBox 1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79" name="TextBox 1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0" name="TextBox 1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1" name="TextBox 1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2" name="TextBox 1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3" name="TextBox 1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4" name="TextBox 1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5" name="TextBox 1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6" name="TextBox 1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7" name="TextBox 1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8" name="TextBox 1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89" name="TextBox 1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0" name="TextBox 1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1" name="TextBox 1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2" name="TextBox 1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3" name="TextBox 1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4" name="TextBox 1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5" name="TextBox 1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6" name="TextBox 1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7" name="TextBox 1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8" name="TextBox 1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099" name="TextBox 1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00" name="TextBox 1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01" name="TextBox 13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02" name="TextBox 13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03" name="TextBox 13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04" name="TextBox 13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05" name="TextBox 1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06" name="TextBox 1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07" name="TextBox 1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08" name="TextBox 1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09" name="TextBox 1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0" name="TextBox 1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1" name="TextBox 1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2" name="TextBox 1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3" name="TextBox 1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4" name="TextBox 1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5" name="TextBox 1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6" name="TextBox 1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7" name="TextBox 1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18" name="TextBox 1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19" name="TextBox 15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20" name="TextBox 15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21" name="TextBox 15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22" name="TextBox 15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23" name="TextBox 1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24" name="TextBox 1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25" name="TextBox 1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26" name="TextBox 1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27" name="TextBox 1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28" name="TextBox 1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29" name="TextBox 1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30" name="TextBox 1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31" name="TextBox 1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32" name="TextBox 16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33" name="TextBox 16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34" name="TextBox 16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35" name="TextBox 16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36" name="TextBox 1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37" name="TextBox 1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38" name="TextBox 1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39" name="TextBox 1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0" name="TextBox 1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1" name="TextBox 1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2" name="TextBox 1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3" name="TextBox 1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4" name="TextBox 1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5" name="TextBox 1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6" name="TextBox 1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7" name="TextBox 1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8" name="TextBox 1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49" name="TextBox 1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0" name="TextBox 1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1" name="TextBox 1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2" name="TextBox 1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3" name="TextBox 1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4" name="TextBox 1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5" name="TextBox 1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6" name="TextBox 1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7" name="TextBox 1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58" name="TextBox 1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59" name="TextBox 19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60" name="TextBox 19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61" name="TextBox 19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62" name="TextBox 19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63" name="TextBox 1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64" name="TextBox 1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65" name="TextBox 1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66" name="TextBox 1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67" name="TextBox 1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68" name="TextBox 1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69" name="TextBox 2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0" name="TextBox 2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1" name="TextBox 2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2" name="TextBox 2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3" name="TextBox 2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4" name="TextBox 2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5" name="TextBox 2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6" name="TextBox 2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7" name="TextBox 2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8" name="TextBox 2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79" name="TextBox 2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80" name="TextBox 2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81" name="TextBox 2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82" name="TextBox 2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83" name="TextBox 2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84" name="TextBox 2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85" name="TextBox 2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86" name="TextBox 2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87" name="TextBox 21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88" name="TextBox 21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89" name="TextBox 22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190" name="TextBox 22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1" name="TextBox 2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2" name="TextBox 2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3" name="TextBox 2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4" name="TextBox 2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5" name="TextBox 2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6" name="TextBox 2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7" name="TextBox 2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8" name="TextBox 2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199" name="TextBox 2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00" name="TextBox 2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01" name="TextBox 2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02" name="TextBox 2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03" name="TextBox 2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04" name="TextBox 2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05" name="TextBox 23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06" name="TextBox 23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07" name="TextBox 23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08" name="TextBox 23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09" name="TextBox 2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10" name="TextBox 2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11" name="TextBox 2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12" name="TextBox 2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13" name="TextBox 2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14" name="TextBox 2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15" name="TextBox 2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16" name="TextBox 2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17" name="TextBox 2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18" name="TextBox 24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19" name="TextBox 25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20" name="TextBox 25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21" name="TextBox 25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22" name="TextBox 2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23" name="TextBox 2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24" name="TextBox 2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25" name="TextBox 2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26" name="TextBox 2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27" name="TextBox 2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28" name="TextBox 2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29" name="TextBox 2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0" name="TextBox 2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1" name="TextBox 2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2" name="TextBox 2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3" name="TextBox 2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4" name="TextBox 2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5" name="TextBox 2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6" name="TextBox 2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7" name="TextBox 2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8" name="TextBox 2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39" name="TextBox 2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40" name="TextBox 2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41" name="TextBox 2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42" name="TextBox 2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43" name="TextBox 2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44" name="TextBox 2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45" name="TextBox 27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46" name="TextBox 27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47" name="TextBox 27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48" name="TextBox 27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49" name="TextBox 2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0" name="TextBox 2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1" name="TextBox 2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2" name="TextBox 2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3" name="TextBox 2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4" name="TextBox 2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5" name="TextBox 2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6" name="TextBox 2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7" name="TextBox 2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8" name="TextBox 2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59" name="TextBox 2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0" name="TextBox 2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1" name="TextBox 2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2" name="TextBox 2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3" name="TextBox 2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4" name="TextBox 2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5" name="TextBox 2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6" name="TextBox 2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7" name="TextBox 2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8" name="TextBox 2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69" name="TextBox 3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70" name="TextBox 3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71" name="TextBox 3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72" name="TextBox 3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73" name="TextBox 30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74" name="TextBox 30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75" name="TextBox 30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76" name="TextBox 30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77" name="TextBox 3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78" name="TextBox 3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79" name="TextBox 3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0" name="TextBox 3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1" name="TextBox 3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2" name="TextBox 3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3" name="TextBox 3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4" name="TextBox 3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5" name="TextBox 3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6" name="TextBox 3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7" name="TextBox 3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8" name="TextBox 3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89" name="TextBox 3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90" name="TextBox 3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91" name="TextBox 32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92" name="TextBox 32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93" name="TextBox 32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294" name="TextBox 32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95" name="TextBox 3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96" name="TextBox 3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97" name="TextBox 3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98" name="TextBox 3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299" name="TextBox 3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00" name="TextBox 3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01" name="TextBox 3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02" name="TextBox 3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03" name="TextBox 3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04" name="TextBox 33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05" name="TextBox 33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06" name="TextBox 33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07" name="TextBox 33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08" name="TextBox 3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09" name="TextBox 3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0" name="TextBox 3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1" name="TextBox 3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2" name="TextBox 3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3" name="TextBox 3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4" name="TextBox 3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5" name="TextBox 3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6" name="TextBox 3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7" name="TextBox 3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8" name="TextBox 3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19" name="TextBox 3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0" name="TextBox 3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1" name="TextBox 3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2" name="TextBox 3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3" name="TextBox 3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4" name="TextBox 3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5" name="TextBox 3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6" name="TextBox 3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7" name="TextBox 3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8" name="TextBox 3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29" name="TextBox 3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30" name="TextBox 3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31" name="TextBox 36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32" name="TextBox 36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33" name="TextBox 36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34" name="TextBox 36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35" name="TextBox 3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36" name="TextBox 3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37" name="TextBox 3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38" name="TextBox 3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39" name="TextBox 3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0" name="TextBox 3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1" name="TextBox 3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2" name="TextBox 3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3" name="TextBox 3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4" name="TextBox 3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5" name="TextBox 3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6" name="TextBox 3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7" name="TextBox 3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8" name="TextBox 3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49" name="TextBox 3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0" name="TextBox 3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1" name="TextBox 3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2" name="TextBox 3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3" name="TextBox 3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4" name="TextBox 3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5" name="TextBox 3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6" name="TextBox 3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7" name="TextBox 3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58" name="TextBox 3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59" name="TextBox 39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60" name="TextBox 39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61" name="TextBox 39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62" name="TextBox 39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63" name="TextBox 39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64" name="TextBox 39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65" name="TextBox 39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66" name="TextBox 3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67" name="TextBox 3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68" name="TextBox 3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69" name="TextBox 4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70" name="TextBox 4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71" name="TextBox 4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72" name="TextBox 4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73" name="TextBox 4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74" name="TextBox 4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75" name="TextBox 4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76" name="TextBox 4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77" name="TextBox 40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78" name="TextBox 40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79" name="TextBox 41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80" name="TextBox 41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1" name="TextBox 4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2" name="TextBox 4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3" name="TextBox 4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4" name="TextBox 4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5" name="TextBox 4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6" name="TextBox 4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7" name="TextBox 4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8" name="TextBox 4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89" name="TextBox 4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90" name="TextBox 42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91" name="TextBox 42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92" name="TextBox 42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393" name="TextBox 42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94" name="TextBox 4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95" name="TextBox 4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96" name="TextBox 4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97" name="TextBox 4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98" name="TextBox 4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399" name="TextBox 4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0" name="TextBox 4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1" name="TextBox 4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2" name="TextBox 4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3" name="TextBox 43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4" name="TextBox 43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5" name="TextBox 43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6" name="TextBox 43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7" name="TextBox 4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8" name="TextBox 4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09" name="TextBox 4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10" name="TextBox 4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11" name="TextBox 4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12" name="TextBox 4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13" name="TextBox 4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14" name="TextBox 4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15" name="TextBox 4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16" name="TextBox 4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17" name="TextBox 44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18" name="TextBox 44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19" name="TextBox 45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20" name="TextBox 45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1" name="TextBox 4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2" name="TextBox 4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3" name="TextBox 4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4" name="TextBox 4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5" name="TextBox 4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6" name="TextBox 4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7" name="TextBox 4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8" name="TextBox 4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29" name="TextBox 4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0" name="TextBox 4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1" name="TextBox 46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2" name="TextBox 46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3" name="TextBox 46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4" name="TextBox 46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5" name="TextBox 4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6" name="TextBox 4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7" name="TextBox 4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8" name="TextBox 4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39" name="TextBox 4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40" name="TextBox 4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41" name="TextBox 4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42" name="TextBox 4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43" name="TextBox 4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44" name="TextBox 4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45" name="TextBox 47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46" name="TextBox 47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47" name="TextBox 47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48" name="TextBox 47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49" name="TextBox 48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0" name="TextBox 48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1" name="TextBox 48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2" name="TextBox 48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3" name="TextBox 4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4" name="TextBox 4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5" name="TextBox 4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6" name="TextBox 4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7" name="TextBox 4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8" name="TextBox 4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59" name="TextBox 4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60" name="TextBox 4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61" name="TextBox 4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62" name="TextBox 49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63" name="TextBox 49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64" name="TextBox 49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65" name="TextBox 49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66" name="TextBox 49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67" name="TextBox 4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68" name="TextBox 4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69" name="TextBox 5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70" name="TextBox 5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71" name="TextBox 5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72" name="TextBox 5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73" name="TextBox 5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74" name="TextBox 5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75" name="TextBox 5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76" name="TextBox 50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77" name="TextBox 508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78" name="TextBox 509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479" name="TextBox 51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0" name="TextBox 51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1" name="TextBox 51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2" name="TextBox 51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3" name="TextBox 51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4" name="TextBox 51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5" name="TextBox 51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6" name="TextBox 51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7" name="TextBox 51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8" name="TextBox 51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89" name="TextBox 52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0" name="TextBox 52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1" name="TextBox 52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2" name="TextBox 52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3" name="TextBox 52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4" name="TextBox 52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5" name="TextBox 52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6" name="TextBox 52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7" name="TextBox 52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8" name="TextBox 52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499" name="TextBox 53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00" name="TextBox 53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01" name="TextBox 53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02" name="TextBox 53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03" name="TextBox 53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04" name="TextBox 53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05" name="TextBox 53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06" name="TextBox 537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07" name="TextBox 53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08" name="TextBox 53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09" name="TextBox 54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0" name="TextBox 54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1" name="TextBox 54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2" name="TextBox 54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3" name="TextBox 54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4" name="TextBox 54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5" name="TextBox 54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6" name="TextBox 54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7" name="TextBox 54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8" name="TextBox 54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19" name="TextBox 55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0" name="TextBox 55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1" name="TextBox 55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2" name="TextBox 55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3" name="TextBox 55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4" name="TextBox 55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5" name="TextBox 55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6" name="TextBox 55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7" name="TextBox 55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8" name="TextBox 55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29" name="TextBox 56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30" name="TextBox 56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31" name="TextBox 56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32" name="TextBox 56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33" name="TextBox 56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34" name="TextBox 56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35" name="TextBox 56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36" name="TextBox 56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37" name="TextBox 56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38" name="TextBox 56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39" name="TextBox 57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0" name="TextBox 57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1" name="TextBox 57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2" name="TextBox 57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3" name="TextBox 57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4" name="TextBox 57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5" name="TextBox 57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6" name="TextBox 57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7" name="TextBox 57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48" name="TextBox 57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49" name="TextBox 580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50" name="TextBox 581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51" name="TextBox 582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52" name="TextBox 58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53" name="TextBox 58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54" name="TextBox 58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55" name="TextBox 58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56" name="TextBox 58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57" name="TextBox 58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58" name="TextBox 58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59" name="TextBox 59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60" name="TextBox 59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61" name="TextBox 59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62" name="TextBox 593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63" name="TextBox 594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64" name="TextBox 595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89</xdr:row>
      <xdr:rowOff>0</xdr:rowOff>
    </xdr:from>
    <xdr:ext cx="95250" cy="209550"/>
    <xdr:sp>
      <xdr:nvSpPr>
        <xdr:cNvPr id="1565" name="TextBox 596"/>
        <xdr:cNvSpPr txBox="1">
          <a:spLocks noChangeArrowheads="1"/>
        </xdr:cNvSpPr>
      </xdr:nvSpPr>
      <xdr:spPr>
        <a:xfrm>
          <a:off x="8220075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66" name="TextBox 59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67" name="TextBox 59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68" name="TextBox 59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69" name="TextBox 60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0" name="TextBox 601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1" name="TextBox 602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2" name="TextBox 603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3" name="TextBox 604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4" name="TextBox 605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5" name="TextBox 606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6" name="TextBox 607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7" name="TextBox 608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8" name="TextBox 609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89</xdr:row>
      <xdr:rowOff>0</xdr:rowOff>
    </xdr:from>
    <xdr:ext cx="95250" cy="209550"/>
    <xdr:sp>
      <xdr:nvSpPr>
        <xdr:cNvPr id="1579" name="TextBox 610"/>
        <xdr:cNvSpPr txBox="1">
          <a:spLocks noChangeArrowheads="1"/>
        </xdr:cNvSpPr>
      </xdr:nvSpPr>
      <xdr:spPr>
        <a:xfrm>
          <a:off x="11811000" y="40671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0" name="TextBox 611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1" name="TextBox 612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2" name="TextBox 613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3" name="TextBox 614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4" name="TextBox 615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5" name="TextBox 616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6" name="TextBox 617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7" name="TextBox 618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88" name="TextBox 619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5250" cy="209550"/>
    <xdr:sp>
      <xdr:nvSpPr>
        <xdr:cNvPr id="1589" name="TextBox 620"/>
        <xdr:cNvSpPr txBox="1">
          <a:spLocks noChangeArrowheads="1"/>
        </xdr:cNvSpPr>
      </xdr:nvSpPr>
      <xdr:spPr>
        <a:xfrm>
          <a:off x="8220075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5250" cy="209550"/>
    <xdr:sp>
      <xdr:nvSpPr>
        <xdr:cNvPr id="1590" name="TextBox 621"/>
        <xdr:cNvSpPr txBox="1">
          <a:spLocks noChangeArrowheads="1"/>
        </xdr:cNvSpPr>
      </xdr:nvSpPr>
      <xdr:spPr>
        <a:xfrm>
          <a:off x="8220075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5250" cy="209550"/>
    <xdr:sp>
      <xdr:nvSpPr>
        <xdr:cNvPr id="1591" name="TextBox 622"/>
        <xdr:cNvSpPr txBox="1">
          <a:spLocks noChangeArrowheads="1"/>
        </xdr:cNvSpPr>
      </xdr:nvSpPr>
      <xdr:spPr>
        <a:xfrm>
          <a:off x="8220075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95250" cy="209550"/>
    <xdr:sp>
      <xdr:nvSpPr>
        <xdr:cNvPr id="1592" name="TextBox 623"/>
        <xdr:cNvSpPr txBox="1">
          <a:spLocks noChangeArrowheads="1"/>
        </xdr:cNvSpPr>
      </xdr:nvSpPr>
      <xdr:spPr>
        <a:xfrm>
          <a:off x="8220075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93" name="TextBox 624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94" name="TextBox 625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95" name="TextBox 626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96" name="TextBox 627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597" name="TextBox 628"/>
        <xdr:cNvSpPr txBox="1">
          <a:spLocks noChangeArrowheads="1"/>
        </xdr:cNvSpPr>
      </xdr:nvSpPr>
      <xdr:spPr>
        <a:xfrm>
          <a:off x="11811000" y="3714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</xdr:row>
      <xdr:rowOff>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10972800" y="3762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10972800" y="3762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09550"/>
    <xdr:sp>
      <xdr:nvSpPr>
        <xdr:cNvPr id="3" name="TextBox 3"/>
        <xdr:cNvSpPr txBox="1">
          <a:spLocks noChangeArrowheads="1"/>
        </xdr:cNvSpPr>
      </xdr:nvSpPr>
      <xdr:spPr>
        <a:xfrm>
          <a:off x="10972800" y="3762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09550"/>
    <xdr:sp>
      <xdr:nvSpPr>
        <xdr:cNvPr id="4" name="TextBox 4"/>
        <xdr:cNvSpPr txBox="1">
          <a:spLocks noChangeArrowheads="1"/>
        </xdr:cNvSpPr>
      </xdr:nvSpPr>
      <xdr:spPr>
        <a:xfrm>
          <a:off x="10972800" y="3762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95250" cy="209550"/>
    <xdr:sp>
      <xdr:nvSpPr>
        <xdr:cNvPr id="5" name="TextBox 5"/>
        <xdr:cNvSpPr txBox="1">
          <a:spLocks noChangeArrowheads="1"/>
        </xdr:cNvSpPr>
      </xdr:nvSpPr>
      <xdr:spPr>
        <a:xfrm>
          <a:off x="10972800" y="3762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6" name="TextBox 6"/>
        <xdr:cNvSpPr txBox="1">
          <a:spLocks noChangeArrowheads="1"/>
        </xdr:cNvSpPr>
      </xdr:nvSpPr>
      <xdr:spPr>
        <a:xfrm>
          <a:off x="10972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7" name="TextBox 7"/>
        <xdr:cNvSpPr txBox="1">
          <a:spLocks noChangeArrowheads="1"/>
        </xdr:cNvSpPr>
      </xdr:nvSpPr>
      <xdr:spPr>
        <a:xfrm>
          <a:off x="10972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8" name="TextBox 8"/>
        <xdr:cNvSpPr txBox="1">
          <a:spLocks noChangeArrowheads="1"/>
        </xdr:cNvSpPr>
      </xdr:nvSpPr>
      <xdr:spPr>
        <a:xfrm>
          <a:off x="10972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9" name="TextBox 9"/>
        <xdr:cNvSpPr txBox="1">
          <a:spLocks noChangeArrowheads="1"/>
        </xdr:cNvSpPr>
      </xdr:nvSpPr>
      <xdr:spPr>
        <a:xfrm>
          <a:off x="10972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0" name="TextBox 10"/>
        <xdr:cNvSpPr txBox="1">
          <a:spLocks noChangeArrowheads="1"/>
        </xdr:cNvSpPr>
      </xdr:nvSpPr>
      <xdr:spPr>
        <a:xfrm>
          <a:off x="10972800" y="4524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workbookViewId="0" topLeftCell="B1">
      <pane ySplit="6" topLeftCell="BM78" activePane="bottomLeft" state="frozen"/>
      <selection pane="topLeft" activeCell="C1" sqref="C1"/>
      <selection pane="bottomLeft" activeCell="C83" sqref="C83:C84"/>
    </sheetView>
  </sheetViews>
  <sheetFormatPr defaultColWidth="8.88671875" defaultRowHeight="13.5"/>
  <cols>
    <col min="1" max="1" width="15.77734375" style="14" customWidth="1"/>
    <col min="2" max="2" width="23.5546875" style="35" customWidth="1"/>
    <col min="3" max="3" width="22.6640625" style="14" customWidth="1"/>
    <col min="4" max="4" width="7.21484375" style="36" customWidth="1"/>
    <col min="5" max="5" width="26.6640625" style="37" customWidth="1"/>
    <col min="6" max="6" width="11.10546875" style="11" customWidth="1"/>
    <col min="7" max="7" width="9.6640625" style="0" customWidth="1"/>
    <col min="8" max="8" width="10.3359375" style="0" customWidth="1"/>
    <col min="9" max="9" width="10.77734375" style="0" customWidth="1"/>
    <col min="10" max="10" width="10.10546875" style="16" customWidth="1"/>
    <col min="11" max="11" width="9.10546875" style="0" customWidth="1"/>
    <col min="12" max="12" width="9.5546875" style="0" customWidth="1"/>
    <col min="13" max="13" width="10.88671875" style="16" customWidth="1"/>
    <col min="14" max="14" width="15.4453125" style="14" customWidth="1"/>
    <col min="15" max="15" width="8.88671875" style="0" hidden="1" customWidth="1"/>
    <col min="16" max="16384" width="8.88671875" style="6" customWidth="1"/>
  </cols>
  <sheetData>
    <row r="1" spans="1:15" s="20" customFormat="1" ht="31.5">
      <c r="A1" s="128" t="s">
        <v>302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s="4" customFormat="1" ht="21.75" customHeight="1" thickBot="1">
      <c r="A2" s="159" t="s">
        <v>0</v>
      </c>
      <c r="B2" s="159"/>
      <c r="C2" s="159"/>
      <c r="D2" s="159"/>
      <c r="E2" s="159"/>
      <c r="F2" s="10"/>
      <c r="G2" s="1"/>
      <c r="H2" s="1"/>
      <c r="I2" s="1"/>
      <c r="J2" s="19"/>
      <c r="K2" s="1"/>
      <c r="L2" s="1"/>
      <c r="M2" s="19"/>
      <c r="N2" s="15" t="s">
        <v>41</v>
      </c>
      <c r="O2" s="1"/>
    </row>
    <row r="3" spans="1:15" s="18" customFormat="1" ht="12.75" customHeight="1">
      <c r="A3" s="160" t="s">
        <v>43</v>
      </c>
      <c r="B3" s="137" t="s">
        <v>44</v>
      </c>
      <c r="C3" s="135" t="s">
        <v>45</v>
      </c>
      <c r="D3" s="135" t="s">
        <v>46</v>
      </c>
      <c r="E3" s="135" t="s">
        <v>47</v>
      </c>
      <c r="F3" s="135" t="s">
        <v>48</v>
      </c>
      <c r="G3" s="135"/>
      <c r="H3" s="135"/>
      <c r="I3" s="135"/>
      <c r="J3" s="137" t="s">
        <v>49</v>
      </c>
      <c r="K3" s="135"/>
      <c r="L3" s="135"/>
      <c r="M3" s="135"/>
      <c r="N3" s="133" t="s">
        <v>50</v>
      </c>
      <c r="O3" s="17"/>
    </row>
    <row r="4" spans="1:15" s="18" customFormat="1" ht="12.75" customHeight="1">
      <c r="A4" s="132"/>
      <c r="B4" s="138"/>
      <c r="C4" s="136"/>
      <c r="D4" s="136"/>
      <c r="E4" s="136"/>
      <c r="F4" s="136"/>
      <c r="G4" s="136"/>
      <c r="H4" s="136"/>
      <c r="I4" s="136"/>
      <c r="J4" s="138"/>
      <c r="K4" s="136"/>
      <c r="L4" s="136"/>
      <c r="M4" s="136"/>
      <c r="N4" s="134"/>
      <c r="O4" s="17"/>
    </row>
    <row r="5" spans="1:15" s="18" customFormat="1" ht="21" customHeight="1">
      <c r="A5" s="132"/>
      <c r="B5" s="138"/>
      <c r="C5" s="136"/>
      <c r="D5" s="136"/>
      <c r="E5" s="136"/>
      <c r="F5" s="131" t="s">
        <v>51</v>
      </c>
      <c r="G5" s="68" t="s">
        <v>52</v>
      </c>
      <c r="H5" s="68" t="s">
        <v>53</v>
      </c>
      <c r="I5" s="68" t="s">
        <v>54</v>
      </c>
      <c r="J5" s="126" t="s">
        <v>51</v>
      </c>
      <c r="K5" s="68" t="s">
        <v>52</v>
      </c>
      <c r="L5" s="68" t="s">
        <v>53</v>
      </c>
      <c r="M5" s="126" t="s">
        <v>54</v>
      </c>
      <c r="N5" s="134"/>
      <c r="O5" s="17"/>
    </row>
    <row r="6" spans="1:15" s="5" customFormat="1" ht="33.75" customHeight="1">
      <c r="A6" s="116" t="s">
        <v>55</v>
      </c>
      <c r="B6" s="117" t="s">
        <v>56</v>
      </c>
      <c r="C6" s="118"/>
      <c r="D6" s="118"/>
      <c r="E6" s="119"/>
      <c r="F6" s="120">
        <f aca="true" t="shared" si="0" ref="F6:M6">SUM(F7:F89)</f>
        <v>27110748</v>
      </c>
      <c r="G6" s="120">
        <f t="shared" si="0"/>
        <v>6078832</v>
      </c>
      <c r="H6" s="120">
        <f t="shared" si="0"/>
        <v>5721416</v>
      </c>
      <c r="I6" s="120">
        <f t="shared" si="0"/>
        <v>15310500</v>
      </c>
      <c r="J6" s="120">
        <f t="shared" si="0"/>
        <v>23928454</v>
      </c>
      <c r="K6" s="120">
        <f t="shared" si="0"/>
        <v>4487287</v>
      </c>
      <c r="L6" s="120">
        <f t="shared" si="0"/>
        <v>5875730</v>
      </c>
      <c r="M6" s="120">
        <f t="shared" si="0"/>
        <v>13565437</v>
      </c>
      <c r="N6" s="121" t="s">
        <v>56</v>
      </c>
      <c r="O6" s="7">
        <f>SUM(O68:O89)</f>
        <v>0</v>
      </c>
    </row>
    <row r="7" spans="1:15" s="9" customFormat="1" ht="39.75" customHeight="1">
      <c r="A7" s="59" t="s">
        <v>204</v>
      </c>
      <c r="B7" s="71" t="s">
        <v>57</v>
      </c>
      <c r="C7" s="43" t="s">
        <v>58</v>
      </c>
      <c r="D7" s="72" t="s">
        <v>142</v>
      </c>
      <c r="E7" s="73" t="s">
        <v>202</v>
      </c>
      <c r="F7" s="74">
        <f>SUM(G7:I7)</f>
        <v>500000</v>
      </c>
      <c r="G7" s="75">
        <v>0</v>
      </c>
      <c r="H7" s="75">
        <v>0</v>
      </c>
      <c r="I7" s="75">
        <v>500000</v>
      </c>
      <c r="J7" s="74">
        <f>SUM(K7:M7)</f>
        <v>500000</v>
      </c>
      <c r="K7" s="75">
        <v>0</v>
      </c>
      <c r="L7" s="75">
        <v>0</v>
      </c>
      <c r="M7" s="75">
        <v>500000</v>
      </c>
      <c r="N7" s="103" t="s">
        <v>59</v>
      </c>
      <c r="O7" s="8"/>
    </row>
    <row r="8" spans="1:15" s="9" customFormat="1" ht="39.75" customHeight="1">
      <c r="A8" s="59" t="s">
        <v>203</v>
      </c>
      <c r="B8" s="71" t="s">
        <v>274</v>
      </c>
      <c r="C8" s="43" t="s">
        <v>307</v>
      </c>
      <c r="D8" s="76" t="s">
        <v>303</v>
      </c>
      <c r="E8" s="73" t="s">
        <v>248</v>
      </c>
      <c r="F8" s="74">
        <f aca="true" t="shared" si="1" ref="F8:F59">SUM(G8:I8)</f>
        <v>261069</v>
      </c>
      <c r="G8" s="75">
        <v>62069</v>
      </c>
      <c r="H8" s="75">
        <v>58000</v>
      </c>
      <c r="I8" s="75">
        <v>141000</v>
      </c>
      <c r="J8" s="74">
        <f aca="true" t="shared" si="2" ref="J8:J72">SUM(K8:M8)</f>
        <v>261069</v>
      </c>
      <c r="K8" s="75">
        <v>62069</v>
      </c>
      <c r="L8" s="75">
        <v>58000</v>
      </c>
      <c r="M8" s="75">
        <v>141000</v>
      </c>
      <c r="N8" s="103" t="s">
        <v>60</v>
      </c>
      <c r="O8" s="8"/>
    </row>
    <row r="9" spans="1:15" s="9" customFormat="1" ht="39.75" customHeight="1">
      <c r="A9" s="59" t="s">
        <v>178</v>
      </c>
      <c r="B9" s="43" t="s">
        <v>179</v>
      </c>
      <c r="C9" s="43" t="s">
        <v>180</v>
      </c>
      <c r="D9" s="72" t="s">
        <v>181</v>
      </c>
      <c r="E9" s="73" t="s">
        <v>180</v>
      </c>
      <c r="F9" s="74">
        <f t="shared" si="1"/>
        <v>1300000</v>
      </c>
      <c r="G9" s="77">
        <v>0</v>
      </c>
      <c r="H9" s="77">
        <v>500000</v>
      </c>
      <c r="I9" s="77">
        <v>800000</v>
      </c>
      <c r="J9" s="74">
        <f t="shared" si="2"/>
        <v>1100000</v>
      </c>
      <c r="K9" s="78">
        <v>0</v>
      </c>
      <c r="L9" s="78">
        <v>423060</v>
      </c>
      <c r="M9" s="78">
        <v>676940</v>
      </c>
      <c r="N9" s="103" t="s">
        <v>182</v>
      </c>
      <c r="O9" s="8"/>
    </row>
    <row r="10" spans="1:15" s="9" customFormat="1" ht="39.75" customHeight="1">
      <c r="A10" s="59" t="s">
        <v>178</v>
      </c>
      <c r="B10" s="43" t="s">
        <v>179</v>
      </c>
      <c r="C10" s="43" t="s">
        <v>280</v>
      </c>
      <c r="D10" s="72" t="s">
        <v>142</v>
      </c>
      <c r="E10" s="73" t="s">
        <v>281</v>
      </c>
      <c r="F10" s="74">
        <f t="shared" si="1"/>
        <v>370000</v>
      </c>
      <c r="G10" s="77">
        <v>70000</v>
      </c>
      <c r="H10" s="77"/>
      <c r="I10" s="77">
        <v>300000</v>
      </c>
      <c r="J10" s="74">
        <f t="shared" si="2"/>
        <v>370000</v>
      </c>
      <c r="K10" s="78">
        <v>70000</v>
      </c>
      <c r="L10" s="78">
        <v>0</v>
      </c>
      <c r="M10" s="78">
        <v>300000</v>
      </c>
      <c r="N10" s="103" t="s">
        <v>182</v>
      </c>
      <c r="O10" s="8"/>
    </row>
    <row r="11" spans="1:14" ht="39.75" customHeight="1">
      <c r="A11" s="98" t="s">
        <v>287</v>
      </c>
      <c r="B11" s="79" t="s">
        <v>288</v>
      </c>
      <c r="C11" s="79" t="s">
        <v>289</v>
      </c>
      <c r="D11" s="80" t="s">
        <v>290</v>
      </c>
      <c r="E11" s="79" t="s">
        <v>291</v>
      </c>
      <c r="F11" s="81">
        <f>SUM(G11:I11)</f>
        <v>70000</v>
      </c>
      <c r="G11" s="82">
        <v>0</v>
      </c>
      <c r="H11" s="82">
        <v>0</v>
      </c>
      <c r="I11" s="82">
        <v>70000</v>
      </c>
      <c r="J11" s="74">
        <f t="shared" si="2"/>
        <v>17525</v>
      </c>
      <c r="K11" s="82">
        <v>0</v>
      </c>
      <c r="L11" s="82">
        <v>0</v>
      </c>
      <c r="M11" s="82">
        <v>17525</v>
      </c>
      <c r="N11" s="104" t="s">
        <v>292</v>
      </c>
    </row>
    <row r="12" spans="1:15" s="9" customFormat="1" ht="39.75" customHeight="1">
      <c r="A12" s="146" t="s">
        <v>61</v>
      </c>
      <c r="B12" s="148" t="s">
        <v>62</v>
      </c>
      <c r="C12" s="148" t="s">
        <v>221</v>
      </c>
      <c r="D12" s="72" t="s">
        <v>303</v>
      </c>
      <c r="E12" s="73" t="s">
        <v>249</v>
      </c>
      <c r="F12" s="74">
        <f t="shared" si="1"/>
        <v>297840</v>
      </c>
      <c r="G12" s="75">
        <v>0</v>
      </c>
      <c r="H12" s="75">
        <v>297840</v>
      </c>
      <c r="I12" s="75">
        <v>0</v>
      </c>
      <c r="J12" s="74">
        <f t="shared" si="2"/>
        <v>274084</v>
      </c>
      <c r="K12" s="75">
        <v>0</v>
      </c>
      <c r="L12" s="75">
        <v>274084</v>
      </c>
      <c r="M12" s="75">
        <v>0</v>
      </c>
      <c r="N12" s="145" t="s">
        <v>184</v>
      </c>
      <c r="O12" s="8"/>
    </row>
    <row r="13" spans="1:15" s="9" customFormat="1" ht="39.75" customHeight="1">
      <c r="A13" s="146"/>
      <c r="B13" s="148"/>
      <c r="C13" s="148"/>
      <c r="D13" s="72" t="s">
        <v>301</v>
      </c>
      <c r="E13" s="122" t="s">
        <v>329</v>
      </c>
      <c r="F13" s="74">
        <f t="shared" si="1"/>
        <v>2160</v>
      </c>
      <c r="G13" s="75">
        <v>0</v>
      </c>
      <c r="H13" s="75">
        <v>2160</v>
      </c>
      <c r="I13" s="75">
        <v>0</v>
      </c>
      <c r="J13" s="74">
        <f t="shared" si="2"/>
        <v>560</v>
      </c>
      <c r="K13" s="75">
        <v>0</v>
      </c>
      <c r="L13" s="75">
        <v>560</v>
      </c>
      <c r="M13" s="75">
        <v>0</v>
      </c>
      <c r="N13" s="145"/>
      <c r="O13" s="8"/>
    </row>
    <row r="14" spans="1:15" s="27" customFormat="1" ht="39.75" customHeight="1">
      <c r="A14" s="105" t="s">
        <v>64</v>
      </c>
      <c r="B14" s="83" t="s">
        <v>275</v>
      </c>
      <c r="C14" s="83" t="s">
        <v>65</v>
      </c>
      <c r="D14" s="72" t="s">
        <v>303</v>
      </c>
      <c r="E14" s="84" t="s">
        <v>66</v>
      </c>
      <c r="F14" s="74">
        <f t="shared" si="1"/>
        <v>201600</v>
      </c>
      <c r="G14" s="85">
        <v>141120</v>
      </c>
      <c r="H14" s="85">
        <v>21168</v>
      </c>
      <c r="I14" s="85">
        <v>39312</v>
      </c>
      <c r="J14" s="74">
        <f t="shared" si="2"/>
        <v>79700</v>
      </c>
      <c r="K14" s="85">
        <v>54955</v>
      </c>
      <c r="L14" s="85">
        <v>8665</v>
      </c>
      <c r="M14" s="85">
        <v>16080</v>
      </c>
      <c r="N14" s="106" t="s">
        <v>185</v>
      </c>
      <c r="O14" s="26"/>
    </row>
    <row r="15" spans="1:15" s="27" customFormat="1" ht="39.75" customHeight="1">
      <c r="A15" s="107" t="s">
        <v>64</v>
      </c>
      <c r="B15" s="86" t="s">
        <v>276</v>
      </c>
      <c r="C15" s="86" t="s">
        <v>222</v>
      </c>
      <c r="D15" s="80" t="s">
        <v>303</v>
      </c>
      <c r="E15" s="87" t="s">
        <v>250</v>
      </c>
      <c r="F15" s="74">
        <f t="shared" si="1"/>
        <v>118000</v>
      </c>
      <c r="G15" s="88">
        <v>0</v>
      </c>
      <c r="H15" s="88">
        <v>79650</v>
      </c>
      <c r="I15" s="88">
        <v>38350</v>
      </c>
      <c r="J15" s="74">
        <f t="shared" si="2"/>
        <v>61152</v>
      </c>
      <c r="K15" s="88">
        <v>0</v>
      </c>
      <c r="L15" s="88">
        <v>40296</v>
      </c>
      <c r="M15" s="88">
        <v>20856</v>
      </c>
      <c r="N15" s="106" t="s">
        <v>185</v>
      </c>
      <c r="O15" s="26"/>
    </row>
    <row r="16" spans="1:15" s="27" customFormat="1" ht="39.75" customHeight="1">
      <c r="A16" s="59" t="s">
        <v>64</v>
      </c>
      <c r="B16" s="43" t="s">
        <v>276</v>
      </c>
      <c r="C16" s="43" t="s">
        <v>223</v>
      </c>
      <c r="D16" s="72" t="s">
        <v>303</v>
      </c>
      <c r="E16" s="73" t="s">
        <v>251</v>
      </c>
      <c r="F16" s="74">
        <f t="shared" si="1"/>
        <v>200000</v>
      </c>
      <c r="G16" s="75">
        <v>0</v>
      </c>
      <c r="H16" s="75">
        <v>135000</v>
      </c>
      <c r="I16" s="75">
        <v>65000</v>
      </c>
      <c r="J16" s="74">
        <f t="shared" si="2"/>
        <v>189443</v>
      </c>
      <c r="K16" s="75">
        <v>0</v>
      </c>
      <c r="L16" s="75">
        <v>124443</v>
      </c>
      <c r="M16" s="75">
        <v>65000</v>
      </c>
      <c r="N16" s="103" t="s">
        <v>186</v>
      </c>
      <c r="O16" s="26"/>
    </row>
    <row r="17" spans="1:15" s="27" customFormat="1" ht="39.75" customHeight="1">
      <c r="A17" s="59" t="s">
        <v>64</v>
      </c>
      <c r="B17" s="43" t="s">
        <v>276</v>
      </c>
      <c r="C17" s="43" t="s">
        <v>67</v>
      </c>
      <c r="D17" s="72" t="s">
        <v>303</v>
      </c>
      <c r="E17" s="73" t="s">
        <v>68</v>
      </c>
      <c r="F17" s="74">
        <f t="shared" si="1"/>
        <v>59700</v>
      </c>
      <c r="G17" s="75">
        <v>0</v>
      </c>
      <c r="H17" s="75">
        <v>40298</v>
      </c>
      <c r="I17" s="75">
        <v>19402</v>
      </c>
      <c r="J17" s="74">
        <f t="shared" si="2"/>
        <v>54137</v>
      </c>
      <c r="K17" s="75">
        <v>0</v>
      </c>
      <c r="L17" s="75">
        <v>34735</v>
      </c>
      <c r="M17" s="75">
        <v>19402</v>
      </c>
      <c r="N17" s="103" t="s">
        <v>186</v>
      </c>
      <c r="O17" s="26"/>
    </row>
    <row r="18" spans="1:15" s="27" customFormat="1" ht="39.75" customHeight="1">
      <c r="A18" s="146" t="s">
        <v>64</v>
      </c>
      <c r="B18" s="148" t="s">
        <v>69</v>
      </c>
      <c r="C18" s="148" t="s">
        <v>224</v>
      </c>
      <c r="D18" s="72" t="s">
        <v>303</v>
      </c>
      <c r="E18" s="73" t="s">
        <v>200</v>
      </c>
      <c r="F18" s="74">
        <f t="shared" si="1"/>
        <v>51532</v>
      </c>
      <c r="G18" s="75">
        <v>0</v>
      </c>
      <c r="H18" s="75">
        <v>25532</v>
      </c>
      <c r="I18" s="75">
        <v>26000</v>
      </c>
      <c r="J18" s="74">
        <f t="shared" si="2"/>
        <v>51532</v>
      </c>
      <c r="K18" s="75">
        <v>0</v>
      </c>
      <c r="L18" s="75">
        <v>25532</v>
      </c>
      <c r="M18" s="75">
        <v>26000</v>
      </c>
      <c r="N18" s="145" t="s">
        <v>185</v>
      </c>
      <c r="O18" s="26"/>
    </row>
    <row r="19" spans="1:15" s="27" customFormat="1" ht="39.75" customHeight="1">
      <c r="A19" s="146"/>
      <c r="B19" s="148"/>
      <c r="C19" s="148"/>
      <c r="D19" s="72" t="s">
        <v>301</v>
      </c>
      <c r="E19" s="73" t="s">
        <v>201</v>
      </c>
      <c r="F19" s="74">
        <f t="shared" si="1"/>
        <v>468</v>
      </c>
      <c r="G19" s="75">
        <v>0</v>
      </c>
      <c r="H19" s="75">
        <v>468</v>
      </c>
      <c r="I19" s="75">
        <v>0</v>
      </c>
      <c r="J19" s="74">
        <f t="shared" si="2"/>
        <v>468</v>
      </c>
      <c r="K19" s="75">
        <v>0</v>
      </c>
      <c r="L19" s="75">
        <v>468</v>
      </c>
      <c r="M19" s="75">
        <v>0</v>
      </c>
      <c r="N19" s="145"/>
      <c r="O19" s="26"/>
    </row>
    <row r="20" spans="1:15" s="27" customFormat="1" ht="39.75" customHeight="1">
      <c r="A20" s="59" t="s">
        <v>64</v>
      </c>
      <c r="B20" s="43" t="s">
        <v>69</v>
      </c>
      <c r="C20" s="43" t="s">
        <v>225</v>
      </c>
      <c r="D20" s="72" t="s">
        <v>303</v>
      </c>
      <c r="E20" s="73" t="s">
        <v>208</v>
      </c>
      <c r="F20" s="74">
        <f t="shared" si="1"/>
        <v>100000</v>
      </c>
      <c r="G20" s="75">
        <v>0</v>
      </c>
      <c r="H20" s="75">
        <v>100000</v>
      </c>
      <c r="I20" s="75">
        <v>0</v>
      </c>
      <c r="J20" s="74">
        <f t="shared" si="2"/>
        <v>91823</v>
      </c>
      <c r="K20" s="75">
        <v>0</v>
      </c>
      <c r="L20" s="75">
        <v>91823</v>
      </c>
      <c r="M20" s="75">
        <v>0</v>
      </c>
      <c r="N20" s="103" t="s">
        <v>186</v>
      </c>
      <c r="O20" s="26"/>
    </row>
    <row r="21" spans="1:15" s="27" customFormat="1" ht="39.75" customHeight="1">
      <c r="A21" s="59" t="s">
        <v>64</v>
      </c>
      <c r="B21" s="43" t="s">
        <v>69</v>
      </c>
      <c r="C21" s="43" t="s">
        <v>226</v>
      </c>
      <c r="D21" s="72" t="s">
        <v>303</v>
      </c>
      <c r="E21" s="73" t="s">
        <v>257</v>
      </c>
      <c r="F21" s="74">
        <f t="shared" si="1"/>
        <v>80000</v>
      </c>
      <c r="G21" s="75">
        <v>40000</v>
      </c>
      <c r="H21" s="75">
        <v>20000</v>
      </c>
      <c r="I21" s="75">
        <v>20000</v>
      </c>
      <c r="J21" s="74">
        <f t="shared" si="2"/>
        <v>80000</v>
      </c>
      <c r="K21" s="75">
        <v>40000</v>
      </c>
      <c r="L21" s="75">
        <v>20000</v>
      </c>
      <c r="M21" s="75">
        <v>20000</v>
      </c>
      <c r="N21" s="103" t="s">
        <v>186</v>
      </c>
      <c r="O21" s="26"/>
    </row>
    <row r="22" spans="1:15" s="27" customFormat="1" ht="39.75" customHeight="1">
      <c r="A22" s="146" t="s">
        <v>64</v>
      </c>
      <c r="B22" s="148" t="s">
        <v>69</v>
      </c>
      <c r="C22" s="148" t="s">
        <v>227</v>
      </c>
      <c r="D22" s="72" t="s">
        <v>303</v>
      </c>
      <c r="E22" s="73" t="s">
        <v>70</v>
      </c>
      <c r="F22" s="74">
        <f t="shared" si="1"/>
        <v>496400</v>
      </c>
      <c r="G22" s="75">
        <v>0</v>
      </c>
      <c r="H22" s="75">
        <v>0</v>
      </c>
      <c r="I22" s="75">
        <v>496400</v>
      </c>
      <c r="J22" s="74">
        <f t="shared" si="2"/>
        <v>496400</v>
      </c>
      <c r="K22" s="75">
        <v>0</v>
      </c>
      <c r="L22" s="75">
        <v>0</v>
      </c>
      <c r="M22" s="75">
        <v>496400</v>
      </c>
      <c r="N22" s="145" t="s">
        <v>186</v>
      </c>
      <c r="O22" s="26"/>
    </row>
    <row r="23" spans="1:15" s="27" customFormat="1" ht="39.75" customHeight="1">
      <c r="A23" s="146"/>
      <c r="B23" s="148"/>
      <c r="C23" s="148"/>
      <c r="D23" s="72" t="s">
        <v>301</v>
      </c>
      <c r="E23" s="73" t="s">
        <v>256</v>
      </c>
      <c r="F23" s="74">
        <f t="shared" si="1"/>
        <v>3600</v>
      </c>
      <c r="G23" s="75">
        <v>0</v>
      </c>
      <c r="H23" s="75">
        <v>0</v>
      </c>
      <c r="I23" s="75">
        <v>3600</v>
      </c>
      <c r="J23" s="74">
        <f t="shared" si="2"/>
        <v>2400</v>
      </c>
      <c r="K23" s="75">
        <v>0</v>
      </c>
      <c r="L23" s="75">
        <v>0</v>
      </c>
      <c r="M23" s="75">
        <v>2400</v>
      </c>
      <c r="N23" s="145"/>
      <c r="O23" s="26"/>
    </row>
    <row r="24" spans="1:15" s="27" customFormat="1" ht="39.75" customHeight="1">
      <c r="A24" s="59" t="s">
        <v>64</v>
      </c>
      <c r="B24" s="43" t="s">
        <v>69</v>
      </c>
      <c r="C24" s="43" t="s">
        <v>228</v>
      </c>
      <c r="D24" s="72" t="s">
        <v>63</v>
      </c>
      <c r="E24" s="73" t="s">
        <v>71</v>
      </c>
      <c r="F24" s="74">
        <f t="shared" si="1"/>
        <v>150000</v>
      </c>
      <c r="G24" s="75">
        <v>0</v>
      </c>
      <c r="H24" s="75">
        <v>0</v>
      </c>
      <c r="I24" s="75">
        <v>150000</v>
      </c>
      <c r="J24" s="74">
        <f t="shared" si="2"/>
        <v>150000</v>
      </c>
      <c r="K24" s="75">
        <v>0</v>
      </c>
      <c r="L24" s="75">
        <v>0</v>
      </c>
      <c r="M24" s="75">
        <v>150000</v>
      </c>
      <c r="N24" s="103" t="s">
        <v>187</v>
      </c>
      <c r="O24" s="26"/>
    </row>
    <row r="25" spans="1:15" s="27" customFormat="1" ht="39.75" customHeight="1">
      <c r="A25" s="59" t="s">
        <v>64</v>
      </c>
      <c r="B25" s="43" t="s">
        <v>69</v>
      </c>
      <c r="C25" s="43" t="s">
        <v>229</v>
      </c>
      <c r="D25" s="72" t="s">
        <v>63</v>
      </c>
      <c r="E25" s="73" t="s">
        <v>206</v>
      </c>
      <c r="F25" s="74">
        <f t="shared" si="1"/>
        <v>150000</v>
      </c>
      <c r="G25" s="75">
        <v>75000</v>
      </c>
      <c r="H25" s="75">
        <v>37500</v>
      </c>
      <c r="I25" s="75">
        <v>37500</v>
      </c>
      <c r="J25" s="74">
        <f t="shared" si="2"/>
        <v>150000</v>
      </c>
      <c r="K25" s="75">
        <v>75000</v>
      </c>
      <c r="L25" s="75">
        <v>37500</v>
      </c>
      <c r="M25" s="75">
        <v>37500</v>
      </c>
      <c r="N25" s="103" t="s">
        <v>188</v>
      </c>
      <c r="O25" s="26"/>
    </row>
    <row r="26" spans="1:15" s="27" customFormat="1" ht="34.5" customHeight="1">
      <c r="A26" s="146" t="s">
        <v>72</v>
      </c>
      <c r="B26" s="148" t="s">
        <v>297</v>
      </c>
      <c r="C26" s="148" t="s">
        <v>230</v>
      </c>
      <c r="D26" s="39" t="s">
        <v>303</v>
      </c>
      <c r="E26" s="73" t="s">
        <v>205</v>
      </c>
      <c r="F26" s="74">
        <f t="shared" si="1"/>
        <v>397120</v>
      </c>
      <c r="G26" s="75">
        <v>0</v>
      </c>
      <c r="H26" s="75"/>
      <c r="I26" s="75">
        <v>397120</v>
      </c>
      <c r="J26" s="74">
        <f t="shared" si="2"/>
        <v>397120</v>
      </c>
      <c r="K26" s="75">
        <v>0</v>
      </c>
      <c r="L26" s="75"/>
      <c r="M26" s="75">
        <v>397120</v>
      </c>
      <c r="N26" s="145" t="s">
        <v>207</v>
      </c>
      <c r="O26" s="26"/>
    </row>
    <row r="27" spans="1:15" s="27" customFormat="1" ht="34.5" customHeight="1">
      <c r="A27" s="154"/>
      <c r="B27" s="155"/>
      <c r="C27" s="155"/>
      <c r="D27" s="39" t="s">
        <v>301</v>
      </c>
      <c r="E27" s="73" t="s">
        <v>252</v>
      </c>
      <c r="F27" s="74">
        <f t="shared" si="1"/>
        <v>2880</v>
      </c>
      <c r="G27" s="75">
        <v>0</v>
      </c>
      <c r="H27" s="75"/>
      <c r="I27" s="75">
        <v>2880</v>
      </c>
      <c r="J27" s="74">
        <f t="shared" si="2"/>
        <v>2880</v>
      </c>
      <c r="K27" s="75">
        <v>0</v>
      </c>
      <c r="L27" s="75"/>
      <c r="M27" s="75">
        <v>2880</v>
      </c>
      <c r="N27" s="145"/>
      <c r="O27" s="26"/>
    </row>
    <row r="28" spans="1:15" s="27" customFormat="1" ht="34.5" customHeight="1">
      <c r="A28" s="146" t="s">
        <v>72</v>
      </c>
      <c r="B28" s="148" t="s">
        <v>297</v>
      </c>
      <c r="C28" s="148" t="s">
        <v>231</v>
      </c>
      <c r="D28" s="39" t="s">
        <v>303</v>
      </c>
      <c r="E28" s="73" t="s">
        <v>253</v>
      </c>
      <c r="F28" s="74">
        <f t="shared" si="1"/>
        <v>496400</v>
      </c>
      <c r="G28" s="75"/>
      <c r="H28" s="75">
        <v>246400</v>
      </c>
      <c r="I28" s="75">
        <v>250000</v>
      </c>
      <c r="J28" s="74">
        <f t="shared" si="2"/>
        <v>496400</v>
      </c>
      <c r="K28" s="75"/>
      <c r="L28" s="75">
        <v>246400</v>
      </c>
      <c r="M28" s="75">
        <v>250000</v>
      </c>
      <c r="N28" s="145" t="s">
        <v>189</v>
      </c>
      <c r="O28" s="26"/>
    </row>
    <row r="29" spans="1:15" s="27" customFormat="1" ht="34.5" customHeight="1">
      <c r="A29" s="154"/>
      <c r="B29" s="155"/>
      <c r="C29" s="155"/>
      <c r="D29" s="39" t="s">
        <v>301</v>
      </c>
      <c r="E29" s="73" t="s">
        <v>254</v>
      </c>
      <c r="F29" s="74">
        <f t="shared" si="1"/>
        <v>3600</v>
      </c>
      <c r="G29" s="75"/>
      <c r="H29" s="75">
        <v>3600</v>
      </c>
      <c r="I29" s="75"/>
      <c r="J29" s="74">
        <f t="shared" si="2"/>
        <v>3600</v>
      </c>
      <c r="K29" s="75"/>
      <c r="L29" s="75">
        <v>3600</v>
      </c>
      <c r="M29" s="75"/>
      <c r="N29" s="145"/>
      <c r="O29" s="26"/>
    </row>
    <row r="30" spans="1:15" s="27" customFormat="1" ht="34.5" customHeight="1">
      <c r="A30" s="146" t="s">
        <v>72</v>
      </c>
      <c r="B30" s="148" t="s">
        <v>297</v>
      </c>
      <c r="C30" s="148" t="s">
        <v>232</v>
      </c>
      <c r="D30" s="39" t="s">
        <v>303</v>
      </c>
      <c r="E30" s="73" t="s">
        <v>255</v>
      </c>
      <c r="F30" s="74">
        <f t="shared" si="1"/>
        <v>993700</v>
      </c>
      <c r="G30" s="75">
        <v>493700</v>
      </c>
      <c r="H30" s="75">
        <v>150000</v>
      </c>
      <c r="I30" s="75">
        <v>350000</v>
      </c>
      <c r="J30" s="74">
        <f t="shared" si="2"/>
        <v>993700</v>
      </c>
      <c r="K30" s="75">
        <v>493700</v>
      </c>
      <c r="L30" s="75">
        <v>150000</v>
      </c>
      <c r="M30" s="75">
        <v>350000</v>
      </c>
      <c r="N30" s="145" t="s">
        <v>190</v>
      </c>
      <c r="O30" s="26"/>
    </row>
    <row r="31" spans="1:15" s="27" customFormat="1" ht="34.5" customHeight="1">
      <c r="A31" s="154"/>
      <c r="B31" s="155"/>
      <c r="C31" s="155"/>
      <c r="D31" s="39" t="s">
        <v>301</v>
      </c>
      <c r="E31" s="73" t="s">
        <v>219</v>
      </c>
      <c r="F31" s="74">
        <f t="shared" si="1"/>
        <v>6300</v>
      </c>
      <c r="G31" s="75">
        <v>6300</v>
      </c>
      <c r="H31" s="75"/>
      <c r="I31" s="75"/>
      <c r="J31" s="74">
        <f t="shared" si="2"/>
        <v>2000</v>
      </c>
      <c r="K31" s="75">
        <v>2000</v>
      </c>
      <c r="L31" s="75"/>
      <c r="M31" s="75"/>
      <c r="N31" s="145"/>
      <c r="O31" s="26"/>
    </row>
    <row r="32" spans="1:15" s="27" customFormat="1" ht="34.5" customHeight="1">
      <c r="A32" s="156" t="s">
        <v>73</v>
      </c>
      <c r="B32" s="158" t="s">
        <v>74</v>
      </c>
      <c r="C32" s="148" t="s">
        <v>233</v>
      </c>
      <c r="D32" s="68" t="s">
        <v>303</v>
      </c>
      <c r="E32" s="73" t="s">
        <v>218</v>
      </c>
      <c r="F32" s="74">
        <f t="shared" si="1"/>
        <v>993700</v>
      </c>
      <c r="G32" s="75"/>
      <c r="H32" s="75">
        <v>993700</v>
      </c>
      <c r="I32" s="75"/>
      <c r="J32" s="74">
        <f t="shared" si="2"/>
        <v>993700</v>
      </c>
      <c r="K32" s="75"/>
      <c r="L32" s="75">
        <v>993700</v>
      </c>
      <c r="M32" s="75"/>
      <c r="N32" s="145" t="s">
        <v>75</v>
      </c>
      <c r="O32" s="26"/>
    </row>
    <row r="33" spans="1:15" s="27" customFormat="1" ht="34.5" customHeight="1">
      <c r="A33" s="154"/>
      <c r="B33" s="155"/>
      <c r="C33" s="155"/>
      <c r="D33" s="68" t="s">
        <v>301</v>
      </c>
      <c r="E33" s="73" t="s">
        <v>217</v>
      </c>
      <c r="F33" s="74">
        <f t="shared" si="1"/>
        <v>6300</v>
      </c>
      <c r="G33" s="75"/>
      <c r="H33" s="75">
        <v>6300</v>
      </c>
      <c r="I33" s="75"/>
      <c r="J33" s="74">
        <f t="shared" si="2"/>
        <v>6300</v>
      </c>
      <c r="K33" s="75"/>
      <c r="L33" s="75">
        <v>6300</v>
      </c>
      <c r="M33" s="75"/>
      <c r="N33" s="145"/>
      <c r="O33" s="26"/>
    </row>
    <row r="34" spans="1:15" s="27" customFormat="1" ht="34.5" customHeight="1">
      <c r="A34" s="59" t="s">
        <v>73</v>
      </c>
      <c r="B34" s="43" t="s">
        <v>74</v>
      </c>
      <c r="C34" s="43" t="s">
        <v>76</v>
      </c>
      <c r="D34" s="68" t="s">
        <v>63</v>
      </c>
      <c r="E34" s="73" t="s">
        <v>216</v>
      </c>
      <c r="F34" s="74">
        <f t="shared" si="1"/>
        <v>150000</v>
      </c>
      <c r="G34" s="75"/>
      <c r="H34" s="75"/>
      <c r="I34" s="75">
        <v>150000</v>
      </c>
      <c r="J34" s="74">
        <f t="shared" si="2"/>
        <v>150000</v>
      </c>
      <c r="K34" s="75"/>
      <c r="L34" s="75"/>
      <c r="M34" s="75">
        <v>150000</v>
      </c>
      <c r="N34" s="103" t="s">
        <v>191</v>
      </c>
      <c r="O34" s="26"/>
    </row>
    <row r="35" spans="1:15" s="9" customFormat="1" ht="34.5" customHeight="1">
      <c r="A35" s="59" t="s">
        <v>77</v>
      </c>
      <c r="B35" s="71" t="s">
        <v>78</v>
      </c>
      <c r="C35" s="43" t="s">
        <v>79</v>
      </c>
      <c r="D35" s="72" t="s">
        <v>303</v>
      </c>
      <c r="E35" s="73" t="s">
        <v>304</v>
      </c>
      <c r="F35" s="74">
        <f t="shared" si="1"/>
        <v>440000</v>
      </c>
      <c r="G35" s="75">
        <v>0</v>
      </c>
      <c r="H35" s="75">
        <v>0</v>
      </c>
      <c r="I35" s="75">
        <v>440000</v>
      </c>
      <c r="J35" s="74">
        <f t="shared" si="2"/>
        <v>440000</v>
      </c>
      <c r="K35" s="75">
        <v>0</v>
      </c>
      <c r="L35" s="75">
        <v>0</v>
      </c>
      <c r="M35" s="75">
        <v>440000</v>
      </c>
      <c r="N35" s="103" t="s">
        <v>209</v>
      </c>
      <c r="O35" s="8"/>
    </row>
    <row r="36" spans="1:15" s="9" customFormat="1" ht="34.5" customHeight="1">
      <c r="A36" s="146" t="s">
        <v>77</v>
      </c>
      <c r="B36" s="147" t="s">
        <v>78</v>
      </c>
      <c r="C36" s="148" t="s">
        <v>308</v>
      </c>
      <c r="D36" s="72" t="s">
        <v>303</v>
      </c>
      <c r="E36" s="73" t="s">
        <v>309</v>
      </c>
      <c r="F36" s="74">
        <f>SUM(G36:I36)</f>
        <v>335000</v>
      </c>
      <c r="G36" s="75">
        <v>0</v>
      </c>
      <c r="H36" s="75">
        <v>0</v>
      </c>
      <c r="I36" s="75">
        <v>335000</v>
      </c>
      <c r="J36" s="74">
        <f t="shared" si="2"/>
        <v>335000</v>
      </c>
      <c r="K36" s="75">
        <v>0</v>
      </c>
      <c r="L36" s="75">
        <v>0</v>
      </c>
      <c r="M36" s="75">
        <v>335000</v>
      </c>
      <c r="N36" s="145" t="s">
        <v>310</v>
      </c>
      <c r="O36" s="8"/>
    </row>
    <row r="37" spans="1:15" s="9" customFormat="1" ht="34.5" customHeight="1">
      <c r="A37" s="146"/>
      <c r="B37" s="147"/>
      <c r="C37" s="148"/>
      <c r="D37" s="72" t="s">
        <v>306</v>
      </c>
      <c r="E37" s="73" t="s">
        <v>309</v>
      </c>
      <c r="F37" s="74">
        <f>SUM(G37:I37)</f>
        <v>30000</v>
      </c>
      <c r="G37" s="75"/>
      <c r="H37" s="75"/>
      <c r="I37" s="75">
        <v>30000</v>
      </c>
      <c r="J37" s="74">
        <f t="shared" si="2"/>
        <v>30000</v>
      </c>
      <c r="K37" s="75"/>
      <c r="L37" s="75"/>
      <c r="M37" s="75">
        <v>30000</v>
      </c>
      <c r="N37" s="145"/>
      <c r="O37" s="8"/>
    </row>
    <row r="38" spans="1:15" s="9" customFormat="1" ht="34.5" customHeight="1">
      <c r="A38" s="146"/>
      <c r="B38" s="147"/>
      <c r="C38" s="148"/>
      <c r="D38" s="72" t="s">
        <v>301</v>
      </c>
      <c r="E38" s="73" t="s">
        <v>311</v>
      </c>
      <c r="F38" s="74">
        <f>SUM(G38:I38)</f>
        <v>2628</v>
      </c>
      <c r="G38" s="75"/>
      <c r="H38" s="75"/>
      <c r="I38" s="75">
        <v>2628</v>
      </c>
      <c r="J38" s="74">
        <f t="shared" si="2"/>
        <v>1848</v>
      </c>
      <c r="K38" s="75"/>
      <c r="L38" s="75"/>
      <c r="M38" s="75">
        <v>1848</v>
      </c>
      <c r="N38" s="145"/>
      <c r="O38" s="8"/>
    </row>
    <row r="39" spans="1:15" s="9" customFormat="1" ht="34.5" customHeight="1">
      <c r="A39" s="146" t="s">
        <v>77</v>
      </c>
      <c r="B39" s="147" t="s">
        <v>78</v>
      </c>
      <c r="C39" s="148" t="s">
        <v>300</v>
      </c>
      <c r="D39" s="72" t="s">
        <v>303</v>
      </c>
      <c r="E39" s="73" t="s">
        <v>305</v>
      </c>
      <c r="F39" s="74">
        <f>SUM(G39:I39)</f>
        <v>498969</v>
      </c>
      <c r="G39" s="75">
        <v>0</v>
      </c>
      <c r="H39" s="75">
        <v>0</v>
      </c>
      <c r="I39" s="75">
        <v>498969</v>
      </c>
      <c r="J39" s="74">
        <f t="shared" si="2"/>
        <v>154677</v>
      </c>
      <c r="K39" s="75">
        <v>0</v>
      </c>
      <c r="L39" s="75">
        <v>0</v>
      </c>
      <c r="M39" s="75">
        <v>154677</v>
      </c>
      <c r="N39" s="145" t="s">
        <v>312</v>
      </c>
      <c r="O39" s="8"/>
    </row>
    <row r="40" spans="1:15" s="9" customFormat="1" ht="34.5" customHeight="1">
      <c r="A40" s="146"/>
      <c r="B40" s="147"/>
      <c r="C40" s="148"/>
      <c r="D40" s="72" t="s">
        <v>301</v>
      </c>
      <c r="E40" s="73" t="s">
        <v>313</v>
      </c>
      <c r="F40" s="74">
        <f>SUM(G40:I40)</f>
        <v>1031</v>
      </c>
      <c r="G40" s="75"/>
      <c r="H40" s="75"/>
      <c r="I40" s="75">
        <v>1031</v>
      </c>
      <c r="J40" s="74">
        <f t="shared" si="2"/>
        <v>1031</v>
      </c>
      <c r="K40" s="75"/>
      <c r="L40" s="75"/>
      <c r="M40" s="75">
        <v>1031</v>
      </c>
      <c r="N40" s="145"/>
      <c r="O40" s="8"/>
    </row>
    <row r="41" spans="1:15" s="9" customFormat="1" ht="34.5" customHeight="1">
      <c r="A41" s="146" t="s">
        <v>80</v>
      </c>
      <c r="B41" s="147" t="s">
        <v>81</v>
      </c>
      <c r="C41" s="148" t="s">
        <v>234</v>
      </c>
      <c r="D41" s="72" t="s">
        <v>325</v>
      </c>
      <c r="E41" s="73" t="s">
        <v>82</v>
      </c>
      <c r="F41" s="74">
        <f t="shared" si="1"/>
        <v>90000</v>
      </c>
      <c r="G41" s="75">
        <v>30000</v>
      </c>
      <c r="H41" s="75">
        <v>37500</v>
      </c>
      <c r="I41" s="75">
        <v>22500</v>
      </c>
      <c r="J41" s="74">
        <f t="shared" si="2"/>
        <v>90000</v>
      </c>
      <c r="K41" s="75">
        <v>30000</v>
      </c>
      <c r="L41" s="75">
        <v>37500</v>
      </c>
      <c r="M41" s="75">
        <v>22500</v>
      </c>
      <c r="N41" s="103" t="s">
        <v>210</v>
      </c>
      <c r="O41" s="8"/>
    </row>
    <row r="42" spans="1:15" s="9" customFormat="1" ht="34.5" customHeight="1">
      <c r="A42" s="146"/>
      <c r="B42" s="147"/>
      <c r="C42" s="148"/>
      <c r="D42" s="72" t="s">
        <v>220</v>
      </c>
      <c r="E42" s="73" t="s">
        <v>83</v>
      </c>
      <c r="F42" s="74">
        <f t="shared" si="1"/>
        <v>600000</v>
      </c>
      <c r="G42" s="75">
        <v>200000</v>
      </c>
      <c r="H42" s="75">
        <v>250000</v>
      </c>
      <c r="I42" s="75">
        <v>150000</v>
      </c>
      <c r="J42" s="74">
        <f t="shared" si="2"/>
        <v>443400</v>
      </c>
      <c r="K42" s="75">
        <v>117800</v>
      </c>
      <c r="L42" s="75">
        <v>208906</v>
      </c>
      <c r="M42" s="75">
        <v>116694</v>
      </c>
      <c r="N42" s="103" t="s">
        <v>84</v>
      </c>
      <c r="O42" s="8"/>
    </row>
    <row r="43" spans="1:15" s="9" customFormat="1" ht="34.5" customHeight="1">
      <c r="A43" s="146" t="s">
        <v>85</v>
      </c>
      <c r="B43" s="147" t="s">
        <v>298</v>
      </c>
      <c r="C43" s="148" t="s">
        <v>235</v>
      </c>
      <c r="D43" s="72" t="s">
        <v>303</v>
      </c>
      <c r="E43" s="73" t="s">
        <v>86</v>
      </c>
      <c r="F43" s="74">
        <f t="shared" si="1"/>
        <v>337080</v>
      </c>
      <c r="G43" s="75"/>
      <c r="H43" s="75">
        <v>0</v>
      </c>
      <c r="I43" s="75">
        <v>337080</v>
      </c>
      <c r="J43" s="74">
        <f t="shared" si="2"/>
        <v>332245</v>
      </c>
      <c r="K43" s="75"/>
      <c r="L43" s="75">
        <v>0</v>
      </c>
      <c r="M43" s="75">
        <v>332245</v>
      </c>
      <c r="N43" s="145" t="s">
        <v>87</v>
      </c>
      <c r="O43" s="8"/>
    </row>
    <row r="44" spans="1:15" s="9" customFormat="1" ht="34.5" customHeight="1">
      <c r="A44" s="146"/>
      <c r="B44" s="147"/>
      <c r="C44" s="148"/>
      <c r="D44" s="72" t="s">
        <v>301</v>
      </c>
      <c r="E44" s="73" t="s">
        <v>88</v>
      </c>
      <c r="F44" s="74">
        <f t="shared" si="1"/>
        <v>2445</v>
      </c>
      <c r="G44" s="75"/>
      <c r="H44" s="75"/>
      <c r="I44" s="75">
        <v>2445</v>
      </c>
      <c r="J44" s="74">
        <f t="shared" si="2"/>
        <v>2445</v>
      </c>
      <c r="K44" s="75"/>
      <c r="L44" s="75"/>
      <c r="M44" s="75">
        <v>2445</v>
      </c>
      <c r="N44" s="145"/>
      <c r="O44" s="8"/>
    </row>
    <row r="45" spans="1:15" s="9" customFormat="1" ht="32.25" customHeight="1">
      <c r="A45" s="146" t="s">
        <v>89</v>
      </c>
      <c r="B45" s="147" t="s">
        <v>299</v>
      </c>
      <c r="C45" s="148" t="s">
        <v>236</v>
      </c>
      <c r="D45" s="72" t="s">
        <v>303</v>
      </c>
      <c r="E45" s="157" t="s">
        <v>90</v>
      </c>
      <c r="F45" s="74">
        <f t="shared" si="1"/>
        <v>741727</v>
      </c>
      <c r="G45" s="75">
        <v>474727</v>
      </c>
      <c r="H45" s="75">
        <v>83000</v>
      </c>
      <c r="I45" s="75">
        <v>184000</v>
      </c>
      <c r="J45" s="74">
        <f t="shared" si="2"/>
        <v>741727</v>
      </c>
      <c r="K45" s="75">
        <v>474727</v>
      </c>
      <c r="L45" s="75">
        <v>83000</v>
      </c>
      <c r="M45" s="75">
        <v>184000</v>
      </c>
      <c r="N45" s="145" t="s">
        <v>211</v>
      </c>
      <c r="O45" s="8"/>
    </row>
    <row r="46" spans="1:15" s="9" customFormat="1" ht="32.25" customHeight="1">
      <c r="A46" s="146"/>
      <c r="B46" s="147"/>
      <c r="C46" s="148"/>
      <c r="D46" s="72" t="s">
        <v>306</v>
      </c>
      <c r="E46" s="157"/>
      <c r="F46" s="74">
        <f t="shared" si="1"/>
        <v>14895</v>
      </c>
      <c r="G46" s="75">
        <v>14895</v>
      </c>
      <c r="H46" s="75">
        <v>0</v>
      </c>
      <c r="I46" s="75">
        <v>0</v>
      </c>
      <c r="J46" s="74">
        <f t="shared" si="2"/>
        <v>14895</v>
      </c>
      <c r="K46" s="75">
        <v>14895</v>
      </c>
      <c r="L46" s="75">
        <v>0</v>
      </c>
      <c r="M46" s="75">
        <v>0</v>
      </c>
      <c r="N46" s="145"/>
      <c r="O46" s="8"/>
    </row>
    <row r="47" spans="1:15" s="9" customFormat="1" ht="32.25" customHeight="1">
      <c r="A47" s="146"/>
      <c r="B47" s="147"/>
      <c r="C47" s="148"/>
      <c r="D47" s="72" t="s">
        <v>301</v>
      </c>
      <c r="E47" s="157"/>
      <c r="F47" s="74">
        <f t="shared" si="1"/>
        <v>5378</v>
      </c>
      <c r="G47" s="75">
        <v>5378</v>
      </c>
      <c r="H47" s="75">
        <v>0</v>
      </c>
      <c r="I47" s="75">
        <v>0</v>
      </c>
      <c r="J47" s="74">
        <f t="shared" si="2"/>
        <v>5378</v>
      </c>
      <c r="K47" s="75">
        <v>5378</v>
      </c>
      <c r="L47" s="75">
        <v>0</v>
      </c>
      <c r="M47" s="75">
        <v>0</v>
      </c>
      <c r="N47" s="145"/>
      <c r="O47" s="8"/>
    </row>
    <row r="48" spans="1:15" s="9" customFormat="1" ht="34.5" customHeight="1">
      <c r="A48" s="146" t="s">
        <v>91</v>
      </c>
      <c r="B48" s="147" t="s">
        <v>92</v>
      </c>
      <c r="C48" s="148" t="s">
        <v>237</v>
      </c>
      <c r="D48" s="72" t="s">
        <v>303</v>
      </c>
      <c r="E48" s="73" t="s">
        <v>93</v>
      </c>
      <c r="F48" s="74">
        <f t="shared" si="1"/>
        <v>453360</v>
      </c>
      <c r="G48" s="75">
        <v>0</v>
      </c>
      <c r="H48" s="75">
        <v>0</v>
      </c>
      <c r="I48" s="75">
        <v>453360</v>
      </c>
      <c r="J48" s="74">
        <f t="shared" si="2"/>
        <v>442820</v>
      </c>
      <c r="K48" s="75">
        <v>0</v>
      </c>
      <c r="L48" s="75">
        <v>0</v>
      </c>
      <c r="M48" s="75">
        <v>442820</v>
      </c>
      <c r="N48" s="145" t="s">
        <v>212</v>
      </c>
      <c r="O48" s="8"/>
    </row>
    <row r="49" spans="1:15" s="9" customFormat="1" ht="34.5" customHeight="1">
      <c r="A49" s="146"/>
      <c r="B49" s="147"/>
      <c r="C49" s="148"/>
      <c r="D49" s="72" t="s">
        <v>301</v>
      </c>
      <c r="E49" s="73" t="s">
        <v>94</v>
      </c>
      <c r="F49" s="74">
        <f t="shared" si="1"/>
        <v>21641</v>
      </c>
      <c r="G49" s="75">
        <v>0</v>
      </c>
      <c r="H49" s="75">
        <v>0</v>
      </c>
      <c r="I49" s="75">
        <v>21641</v>
      </c>
      <c r="J49" s="74">
        <f t="shared" si="2"/>
        <v>500</v>
      </c>
      <c r="K49" s="75">
        <v>0</v>
      </c>
      <c r="L49" s="75">
        <v>0</v>
      </c>
      <c r="M49" s="75">
        <v>500</v>
      </c>
      <c r="N49" s="145"/>
      <c r="O49" s="8"/>
    </row>
    <row r="50" spans="1:15" s="9" customFormat="1" ht="32.25" customHeight="1">
      <c r="A50" s="146" t="s">
        <v>91</v>
      </c>
      <c r="B50" s="147" t="s">
        <v>92</v>
      </c>
      <c r="C50" s="148" t="s">
        <v>238</v>
      </c>
      <c r="D50" s="72" t="s">
        <v>303</v>
      </c>
      <c r="E50" s="73" t="s">
        <v>95</v>
      </c>
      <c r="F50" s="74">
        <f t="shared" si="1"/>
        <v>278060</v>
      </c>
      <c r="G50" s="75">
        <v>0</v>
      </c>
      <c r="H50" s="75">
        <v>0</v>
      </c>
      <c r="I50" s="75">
        <v>278060</v>
      </c>
      <c r="J50" s="74">
        <f t="shared" si="2"/>
        <v>262561</v>
      </c>
      <c r="K50" s="75">
        <v>0</v>
      </c>
      <c r="L50" s="75">
        <v>0</v>
      </c>
      <c r="M50" s="89">
        <v>262561</v>
      </c>
      <c r="N50" s="145" t="s">
        <v>183</v>
      </c>
      <c r="O50" s="8"/>
    </row>
    <row r="51" spans="1:15" s="9" customFormat="1" ht="32.25" customHeight="1">
      <c r="A51" s="146"/>
      <c r="B51" s="147"/>
      <c r="C51" s="148"/>
      <c r="D51" s="72" t="s">
        <v>301</v>
      </c>
      <c r="E51" s="73" t="s">
        <v>95</v>
      </c>
      <c r="F51" s="74">
        <f t="shared" si="1"/>
        <v>6941</v>
      </c>
      <c r="G51" s="75">
        <v>0</v>
      </c>
      <c r="H51" s="75">
        <v>0</v>
      </c>
      <c r="I51" s="75">
        <v>6941</v>
      </c>
      <c r="J51" s="74">
        <f t="shared" si="2"/>
        <v>1006</v>
      </c>
      <c r="K51" s="75">
        <v>0</v>
      </c>
      <c r="L51" s="75">
        <v>0</v>
      </c>
      <c r="M51" s="75">
        <v>1006</v>
      </c>
      <c r="N51" s="145"/>
      <c r="O51" s="8"/>
    </row>
    <row r="52" spans="1:15" s="9" customFormat="1" ht="32.25" customHeight="1">
      <c r="A52" s="59" t="s">
        <v>213</v>
      </c>
      <c r="B52" s="43" t="s">
        <v>214</v>
      </c>
      <c r="C52" s="43" t="s">
        <v>215</v>
      </c>
      <c r="D52" s="72" t="s">
        <v>303</v>
      </c>
      <c r="E52" s="73" t="s">
        <v>286</v>
      </c>
      <c r="F52" s="74">
        <f>SUM(G52:I52)</f>
        <v>1496400</v>
      </c>
      <c r="G52" s="77">
        <v>0</v>
      </c>
      <c r="H52" s="77">
        <v>0</v>
      </c>
      <c r="I52" s="77">
        <v>1496400</v>
      </c>
      <c r="J52" s="74">
        <f t="shared" si="2"/>
        <v>1389625</v>
      </c>
      <c r="K52" s="78">
        <v>0</v>
      </c>
      <c r="L52" s="78">
        <v>0</v>
      </c>
      <c r="M52" s="78">
        <v>1389625</v>
      </c>
      <c r="N52" s="103" t="s">
        <v>195</v>
      </c>
      <c r="O52" s="8"/>
    </row>
    <row r="53" spans="1:15" s="9" customFormat="1" ht="32.25" customHeight="1">
      <c r="A53" s="146" t="s">
        <v>314</v>
      </c>
      <c r="B53" s="147" t="s">
        <v>315</v>
      </c>
      <c r="C53" s="148" t="s">
        <v>317</v>
      </c>
      <c r="D53" s="72" t="s">
        <v>303</v>
      </c>
      <c r="E53" s="73" t="s">
        <v>316</v>
      </c>
      <c r="F53" s="74">
        <f>SUM(G53:I53)</f>
        <v>1381030</v>
      </c>
      <c r="G53" s="75">
        <v>0</v>
      </c>
      <c r="H53" s="75">
        <v>0</v>
      </c>
      <c r="I53" s="75">
        <v>1381030</v>
      </c>
      <c r="J53" s="74">
        <f t="shared" si="2"/>
        <v>1381030</v>
      </c>
      <c r="K53" s="75">
        <v>0</v>
      </c>
      <c r="L53" s="75">
        <v>0</v>
      </c>
      <c r="M53" s="89">
        <v>1381030</v>
      </c>
      <c r="N53" s="145" t="s">
        <v>183</v>
      </c>
      <c r="O53" s="8"/>
    </row>
    <row r="54" spans="1:15" s="9" customFormat="1" ht="32.25" customHeight="1">
      <c r="A54" s="146"/>
      <c r="B54" s="147"/>
      <c r="C54" s="148"/>
      <c r="D54" s="72" t="s">
        <v>301</v>
      </c>
      <c r="E54" s="73" t="s">
        <v>316</v>
      </c>
      <c r="F54" s="74">
        <f>SUM(G54:I54)</f>
        <v>18970</v>
      </c>
      <c r="G54" s="75">
        <v>0</v>
      </c>
      <c r="H54" s="75">
        <v>0</v>
      </c>
      <c r="I54" s="75">
        <v>18970</v>
      </c>
      <c r="J54" s="74">
        <f t="shared" si="2"/>
        <v>2012</v>
      </c>
      <c r="K54" s="75">
        <v>0</v>
      </c>
      <c r="L54" s="75">
        <v>0</v>
      </c>
      <c r="M54" s="75">
        <v>2012</v>
      </c>
      <c r="N54" s="145"/>
      <c r="O54" s="8"/>
    </row>
    <row r="55" spans="1:15" s="9" customFormat="1" ht="32.25" customHeight="1">
      <c r="A55" s="59" t="s">
        <v>96</v>
      </c>
      <c r="B55" s="71" t="s">
        <v>97</v>
      </c>
      <c r="C55" s="43" t="s">
        <v>322</v>
      </c>
      <c r="D55" s="72" t="s">
        <v>63</v>
      </c>
      <c r="E55" s="73" t="s">
        <v>146</v>
      </c>
      <c r="F55" s="74">
        <f t="shared" si="1"/>
        <v>300000</v>
      </c>
      <c r="G55" s="75">
        <v>0</v>
      </c>
      <c r="H55" s="75">
        <v>0</v>
      </c>
      <c r="I55" s="75">
        <v>300000</v>
      </c>
      <c r="J55" s="74">
        <f t="shared" si="2"/>
        <v>300000</v>
      </c>
      <c r="K55" s="75">
        <v>0</v>
      </c>
      <c r="L55" s="75">
        <v>0</v>
      </c>
      <c r="M55" s="75">
        <v>300000</v>
      </c>
      <c r="N55" s="108" t="s">
        <v>98</v>
      </c>
      <c r="O55" s="8"/>
    </row>
    <row r="56" spans="1:15" s="9" customFormat="1" ht="32.25" customHeight="1">
      <c r="A56" s="146" t="s">
        <v>99</v>
      </c>
      <c r="B56" s="147" t="s">
        <v>241</v>
      </c>
      <c r="C56" s="148" t="s">
        <v>239</v>
      </c>
      <c r="D56" s="72" t="s">
        <v>303</v>
      </c>
      <c r="E56" s="73" t="s">
        <v>100</v>
      </c>
      <c r="F56" s="74">
        <f t="shared" si="1"/>
        <v>1703844</v>
      </c>
      <c r="G56" s="75">
        <v>0</v>
      </c>
      <c r="H56" s="75">
        <v>1000000</v>
      </c>
      <c r="I56" s="75">
        <v>703844</v>
      </c>
      <c r="J56" s="74">
        <f t="shared" si="2"/>
        <v>1703844</v>
      </c>
      <c r="K56" s="75">
        <f aca="true" t="shared" si="3" ref="K56:M59">G56</f>
        <v>0</v>
      </c>
      <c r="L56" s="75">
        <f t="shared" si="3"/>
        <v>1000000</v>
      </c>
      <c r="M56" s="75">
        <f t="shared" si="3"/>
        <v>703844</v>
      </c>
      <c r="N56" s="151" t="s">
        <v>333</v>
      </c>
      <c r="O56" s="8"/>
    </row>
    <row r="57" spans="1:15" s="9" customFormat="1" ht="32.25" customHeight="1">
      <c r="A57" s="146"/>
      <c r="B57" s="147"/>
      <c r="C57" s="148"/>
      <c r="D57" s="72" t="s">
        <v>301</v>
      </c>
      <c r="E57" s="73" t="s">
        <v>100</v>
      </c>
      <c r="F57" s="74">
        <f t="shared" si="1"/>
        <v>6318</v>
      </c>
      <c r="G57" s="75">
        <v>0</v>
      </c>
      <c r="H57" s="75">
        <v>0</v>
      </c>
      <c r="I57" s="75">
        <v>6318</v>
      </c>
      <c r="J57" s="74">
        <f t="shared" si="2"/>
        <v>5809</v>
      </c>
      <c r="K57" s="75">
        <f t="shared" si="3"/>
        <v>0</v>
      </c>
      <c r="L57" s="75">
        <f t="shared" si="3"/>
        <v>0</v>
      </c>
      <c r="M57" s="75">
        <v>5809</v>
      </c>
      <c r="N57" s="152"/>
      <c r="O57" s="8"/>
    </row>
    <row r="58" spans="1:15" s="9" customFormat="1" ht="32.25" customHeight="1">
      <c r="A58" s="146" t="s">
        <v>99</v>
      </c>
      <c r="B58" s="147" t="s">
        <v>240</v>
      </c>
      <c r="C58" s="147" t="s">
        <v>240</v>
      </c>
      <c r="D58" s="72" t="s">
        <v>303</v>
      </c>
      <c r="E58" s="73" t="s">
        <v>101</v>
      </c>
      <c r="F58" s="74">
        <f t="shared" si="1"/>
        <v>19500</v>
      </c>
      <c r="G58" s="75">
        <v>0</v>
      </c>
      <c r="H58" s="75">
        <v>0</v>
      </c>
      <c r="I58" s="75">
        <v>19500</v>
      </c>
      <c r="J58" s="74">
        <f t="shared" si="2"/>
        <v>19500</v>
      </c>
      <c r="K58" s="75">
        <f t="shared" si="3"/>
        <v>0</v>
      </c>
      <c r="L58" s="75">
        <f t="shared" si="3"/>
        <v>0</v>
      </c>
      <c r="M58" s="75">
        <f t="shared" si="3"/>
        <v>19500</v>
      </c>
      <c r="N58" s="103" t="s">
        <v>285</v>
      </c>
      <c r="O58" s="8"/>
    </row>
    <row r="59" spans="1:15" s="9" customFormat="1" ht="32.25" customHeight="1">
      <c r="A59" s="146"/>
      <c r="B59" s="147"/>
      <c r="C59" s="147"/>
      <c r="D59" s="72" t="s">
        <v>303</v>
      </c>
      <c r="E59" s="73" t="s">
        <v>270</v>
      </c>
      <c r="F59" s="74">
        <f t="shared" si="1"/>
        <v>19500</v>
      </c>
      <c r="G59" s="75">
        <v>0</v>
      </c>
      <c r="H59" s="75">
        <v>0</v>
      </c>
      <c r="I59" s="75">
        <v>19500</v>
      </c>
      <c r="J59" s="74">
        <f t="shared" si="2"/>
        <v>19500</v>
      </c>
      <c r="K59" s="75">
        <f t="shared" si="3"/>
        <v>0</v>
      </c>
      <c r="L59" s="75">
        <f t="shared" si="3"/>
        <v>0</v>
      </c>
      <c r="M59" s="75">
        <f t="shared" si="3"/>
        <v>19500</v>
      </c>
      <c r="N59" s="103" t="s">
        <v>102</v>
      </c>
      <c r="O59" s="8"/>
    </row>
    <row r="60" spans="1:15" s="9" customFormat="1" ht="32.25" customHeight="1">
      <c r="A60" s="146" t="s">
        <v>197</v>
      </c>
      <c r="B60" s="147" t="s">
        <v>240</v>
      </c>
      <c r="C60" s="147" t="s">
        <v>198</v>
      </c>
      <c r="D60" s="72" t="s">
        <v>303</v>
      </c>
      <c r="E60" s="73" t="s">
        <v>198</v>
      </c>
      <c r="F60" s="74">
        <f>SUM(G60:I60)</f>
        <v>297840</v>
      </c>
      <c r="G60" s="75">
        <v>0</v>
      </c>
      <c r="H60" s="75">
        <v>0</v>
      </c>
      <c r="I60" s="75">
        <v>297840</v>
      </c>
      <c r="J60" s="74">
        <f t="shared" si="2"/>
        <v>297840</v>
      </c>
      <c r="K60" s="75">
        <f aca="true" t="shared" si="4" ref="K60:M61">G60</f>
        <v>0</v>
      </c>
      <c r="L60" s="75">
        <f t="shared" si="4"/>
        <v>0</v>
      </c>
      <c r="M60" s="75">
        <f t="shared" si="4"/>
        <v>297840</v>
      </c>
      <c r="N60" s="145" t="s">
        <v>284</v>
      </c>
      <c r="O60" s="8"/>
    </row>
    <row r="61" spans="1:15" s="9" customFormat="1" ht="32.25" customHeight="1">
      <c r="A61" s="146"/>
      <c r="B61" s="147"/>
      <c r="C61" s="147"/>
      <c r="D61" s="72" t="s">
        <v>301</v>
      </c>
      <c r="E61" s="73" t="s">
        <v>199</v>
      </c>
      <c r="F61" s="74">
        <f>SUM(G61:I61)</f>
        <v>2160</v>
      </c>
      <c r="G61" s="75">
        <v>0</v>
      </c>
      <c r="H61" s="75">
        <v>0</v>
      </c>
      <c r="I61" s="75">
        <v>2160</v>
      </c>
      <c r="J61" s="74">
        <f t="shared" si="2"/>
        <v>2160</v>
      </c>
      <c r="K61" s="75">
        <f t="shared" si="4"/>
        <v>0</v>
      </c>
      <c r="L61" s="75">
        <f t="shared" si="4"/>
        <v>0</v>
      </c>
      <c r="M61" s="75">
        <f t="shared" si="4"/>
        <v>2160</v>
      </c>
      <c r="N61" s="145"/>
      <c r="O61" s="8"/>
    </row>
    <row r="62" spans="1:15" s="9" customFormat="1" ht="32.25" customHeight="1">
      <c r="A62" s="59" t="s">
        <v>293</v>
      </c>
      <c r="B62" s="71" t="s">
        <v>294</v>
      </c>
      <c r="C62" s="71" t="s">
        <v>295</v>
      </c>
      <c r="D62" s="72" t="s">
        <v>303</v>
      </c>
      <c r="E62" s="73" t="s">
        <v>296</v>
      </c>
      <c r="F62" s="74">
        <f>SUM(G62:I62)</f>
        <v>190000</v>
      </c>
      <c r="G62" s="75">
        <v>133000</v>
      </c>
      <c r="H62" s="75"/>
      <c r="I62" s="75">
        <v>57000</v>
      </c>
      <c r="J62" s="74">
        <f t="shared" si="2"/>
        <v>190000</v>
      </c>
      <c r="K62" s="75">
        <v>133000</v>
      </c>
      <c r="L62" s="75"/>
      <c r="M62" s="75">
        <v>57000</v>
      </c>
      <c r="N62" s="127" t="s">
        <v>284</v>
      </c>
      <c r="O62" s="8"/>
    </row>
    <row r="63" spans="1:15" s="9" customFormat="1" ht="32.25" customHeight="1">
      <c r="A63" s="59" t="s">
        <v>293</v>
      </c>
      <c r="B63" s="71" t="s">
        <v>319</v>
      </c>
      <c r="C63" s="71" t="s">
        <v>318</v>
      </c>
      <c r="D63" s="72" t="s">
        <v>320</v>
      </c>
      <c r="E63" s="73" t="s">
        <v>321</v>
      </c>
      <c r="F63" s="74">
        <f>SUM(G63:I63)</f>
        <v>30000</v>
      </c>
      <c r="G63" s="75">
        <v>30000</v>
      </c>
      <c r="H63" s="75"/>
      <c r="I63" s="75">
        <v>0</v>
      </c>
      <c r="J63" s="74">
        <f t="shared" si="2"/>
        <v>30000</v>
      </c>
      <c r="K63" s="75">
        <v>30000</v>
      </c>
      <c r="L63" s="75"/>
      <c r="M63" s="75">
        <v>0</v>
      </c>
      <c r="N63" s="127" t="s">
        <v>284</v>
      </c>
      <c r="O63" s="8"/>
    </row>
    <row r="64" spans="1:15" s="9" customFormat="1" ht="32.25" customHeight="1">
      <c r="A64" s="59" t="s">
        <v>103</v>
      </c>
      <c r="B64" s="71" t="s">
        <v>104</v>
      </c>
      <c r="C64" s="43" t="s">
        <v>336</v>
      </c>
      <c r="D64" s="72" t="s">
        <v>63</v>
      </c>
      <c r="E64" s="73" t="s">
        <v>105</v>
      </c>
      <c r="F64" s="74">
        <f aca="true" t="shared" si="5" ref="F64:F89">SUM(G64:I64)</f>
        <v>90000</v>
      </c>
      <c r="G64" s="75">
        <v>0</v>
      </c>
      <c r="H64" s="75">
        <v>0</v>
      </c>
      <c r="I64" s="75">
        <v>90000</v>
      </c>
      <c r="J64" s="74">
        <f t="shared" si="2"/>
        <v>90000</v>
      </c>
      <c r="K64" s="75"/>
      <c r="L64" s="75">
        <v>0</v>
      </c>
      <c r="M64" s="75">
        <v>90000</v>
      </c>
      <c r="N64" s="103" t="s">
        <v>192</v>
      </c>
      <c r="O64" s="22"/>
    </row>
    <row r="65" spans="1:15" s="9" customFormat="1" ht="32.25" customHeight="1">
      <c r="A65" s="153" t="s">
        <v>103</v>
      </c>
      <c r="B65" s="150" t="s">
        <v>106</v>
      </c>
      <c r="C65" s="150" t="s">
        <v>335</v>
      </c>
      <c r="D65" s="91" t="s">
        <v>303</v>
      </c>
      <c r="E65" s="73" t="s">
        <v>271</v>
      </c>
      <c r="F65" s="74">
        <f t="shared" si="5"/>
        <v>794960</v>
      </c>
      <c r="G65" s="75">
        <v>0</v>
      </c>
      <c r="H65" s="75">
        <v>394960</v>
      </c>
      <c r="I65" s="75">
        <v>400000</v>
      </c>
      <c r="J65" s="74">
        <f t="shared" si="2"/>
        <v>777233</v>
      </c>
      <c r="K65" s="89"/>
      <c r="L65" s="89">
        <v>386148</v>
      </c>
      <c r="M65" s="89">
        <v>391085</v>
      </c>
      <c r="N65" s="145" t="s">
        <v>193</v>
      </c>
      <c r="O65" s="22"/>
    </row>
    <row r="66" spans="1:15" s="9" customFormat="1" ht="32.25" customHeight="1">
      <c r="A66" s="153"/>
      <c r="B66" s="150"/>
      <c r="C66" s="150"/>
      <c r="D66" s="91" t="s">
        <v>301</v>
      </c>
      <c r="E66" s="73" t="s">
        <v>272</v>
      </c>
      <c r="F66" s="74">
        <f t="shared" si="5"/>
        <v>5040</v>
      </c>
      <c r="G66" s="75">
        <v>0</v>
      </c>
      <c r="H66" s="75">
        <v>5040</v>
      </c>
      <c r="I66" s="75">
        <v>0</v>
      </c>
      <c r="J66" s="74">
        <f t="shared" si="2"/>
        <v>2580</v>
      </c>
      <c r="K66" s="75"/>
      <c r="L66" s="75">
        <v>2580</v>
      </c>
      <c r="M66" s="75"/>
      <c r="N66" s="145"/>
      <c r="O66" s="22"/>
    </row>
    <row r="67" spans="1:15" s="24" customFormat="1" ht="32.25" customHeight="1">
      <c r="A67" s="109" t="s">
        <v>103</v>
      </c>
      <c r="B67" s="92" t="s">
        <v>106</v>
      </c>
      <c r="C67" s="92" t="s">
        <v>106</v>
      </c>
      <c r="D67" s="93" t="s">
        <v>63</v>
      </c>
      <c r="E67" s="73" t="s">
        <v>273</v>
      </c>
      <c r="F67" s="74">
        <f t="shared" si="5"/>
        <v>687355</v>
      </c>
      <c r="G67" s="77">
        <v>458237</v>
      </c>
      <c r="H67" s="77">
        <v>114559</v>
      </c>
      <c r="I67" s="77">
        <v>114559</v>
      </c>
      <c r="J67" s="74">
        <f t="shared" si="2"/>
        <v>575700</v>
      </c>
      <c r="K67" s="77">
        <v>383786</v>
      </c>
      <c r="L67" s="77">
        <v>95957</v>
      </c>
      <c r="M67" s="75">
        <v>95957</v>
      </c>
      <c r="N67" s="110" t="s">
        <v>194</v>
      </c>
      <c r="O67" s="25"/>
    </row>
    <row r="68" spans="1:15" s="9" customFormat="1" ht="32.25" customHeight="1">
      <c r="A68" s="101" t="s">
        <v>107</v>
      </c>
      <c r="B68" s="90" t="s">
        <v>108</v>
      </c>
      <c r="C68" s="90" t="s">
        <v>109</v>
      </c>
      <c r="D68" s="91" t="s">
        <v>303</v>
      </c>
      <c r="E68" s="73" t="s">
        <v>110</v>
      </c>
      <c r="F68" s="74">
        <f t="shared" si="5"/>
        <v>275000</v>
      </c>
      <c r="G68" s="75">
        <v>0</v>
      </c>
      <c r="H68" s="75">
        <v>0</v>
      </c>
      <c r="I68" s="75">
        <v>275000</v>
      </c>
      <c r="J68" s="74">
        <f t="shared" si="2"/>
        <v>275000</v>
      </c>
      <c r="K68" s="75"/>
      <c r="L68" s="75"/>
      <c r="M68" s="75">
        <v>275000</v>
      </c>
      <c r="N68" s="103" t="s">
        <v>195</v>
      </c>
      <c r="O68" s="22"/>
    </row>
    <row r="69" spans="1:15" s="9" customFormat="1" ht="32.25" customHeight="1" thickBot="1">
      <c r="A69" s="101" t="s">
        <v>103</v>
      </c>
      <c r="B69" s="90" t="s">
        <v>111</v>
      </c>
      <c r="C69" s="90" t="s">
        <v>112</v>
      </c>
      <c r="D69" s="91" t="s">
        <v>306</v>
      </c>
      <c r="E69" s="73" t="s">
        <v>113</v>
      </c>
      <c r="F69" s="74">
        <f t="shared" si="5"/>
        <v>16659</v>
      </c>
      <c r="G69" s="75">
        <v>11690</v>
      </c>
      <c r="H69" s="75">
        <v>1491</v>
      </c>
      <c r="I69" s="75">
        <v>3478</v>
      </c>
      <c r="J69" s="74">
        <f t="shared" si="2"/>
        <v>16659</v>
      </c>
      <c r="K69" s="75">
        <v>11690</v>
      </c>
      <c r="L69" s="75">
        <v>1491</v>
      </c>
      <c r="M69" s="75">
        <v>3478</v>
      </c>
      <c r="N69" s="103" t="s">
        <v>194</v>
      </c>
      <c r="O69" s="23"/>
    </row>
    <row r="70" spans="1:15" s="9" customFormat="1" ht="32.25" customHeight="1">
      <c r="A70" s="146" t="s">
        <v>114</v>
      </c>
      <c r="B70" s="147" t="s">
        <v>115</v>
      </c>
      <c r="C70" s="148" t="s">
        <v>116</v>
      </c>
      <c r="D70" s="72" t="s">
        <v>303</v>
      </c>
      <c r="E70" s="94" t="s">
        <v>137</v>
      </c>
      <c r="F70" s="74">
        <f t="shared" si="5"/>
        <v>100000</v>
      </c>
      <c r="G70" s="75">
        <v>100000</v>
      </c>
      <c r="H70" s="75">
        <v>0</v>
      </c>
      <c r="I70" s="75">
        <v>0</v>
      </c>
      <c r="J70" s="74">
        <f t="shared" si="2"/>
        <v>100000</v>
      </c>
      <c r="K70" s="75">
        <v>100000</v>
      </c>
      <c r="L70" s="75">
        <v>0</v>
      </c>
      <c r="M70" s="75">
        <v>0</v>
      </c>
      <c r="N70" s="103" t="s">
        <v>117</v>
      </c>
      <c r="O70" s="8"/>
    </row>
    <row r="71" spans="1:15" s="9" customFormat="1" ht="32.25" customHeight="1">
      <c r="A71" s="146"/>
      <c r="B71" s="147"/>
      <c r="C71" s="148"/>
      <c r="D71" s="72" t="s">
        <v>303</v>
      </c>
      <c r="E71" s="73" t="s">
        <v>259</v>
      </c>
      <c r="F71" s="74">
        <f>SUM(G71:I71)</f>
        <v>300000</v>
      </c>
      <c r="G71" s="75">
        <v>300000</v>
      </c>
      <c r="H71" s="75">
        <v>0</v>
      </c>
      <c r="I71" s="75">
        <v>0</v>
      </c>
      <c r="J71" s="74">
        <f t="shared" si="2"/>
        <v>300000</v>
      </c>
      <c r="K71" s="89">
        <v>300000</v>
      </c>
      <c r="L71" s="89">
        <v>0</v>
      </c>
      <c r="M71" s="89">
        <v>0</v>
      </c>
      <c r="N71" s="103" t="s">
        <v>119</v>
      </c>
      <c r="O71" s="8"/>
    </row>
    <row r="72" spans="1:15" s="9" customFormat="1" ht="32.25" customHeight="1">
      <c r="A72" s="146"/>
      <c r="B72" s="147"/>
      <c r="C72" s="148"/>
      <c r="D72" s="72" t="s">
        <v>181</v>
      </c>
      <c r="E72" s="73" t="s">
        <v>258</v>
      </c>
      <c r="F72" s="74">
        <f t="shared" si="5"/>
        <v>10000</v>
      </c>
      <c r="G72" s="75">
        <v>10000</v>
      </c>
      <c r="H72" s="75">
        <v>0</v>
      </c>
      <c r="I72" s="75">
        <v>0</v>
      </c>
      <c r="J72" s="74">
        <f t="shared" si="2"/>
        <v>10000</v>
      </c>
      <c r="K72" s="75">
        <v>10000</v>
      </c>
      <c r="L72" s="75">
        <v>0</v>
      </c>
      <c r="M72" s="75">
        <v>0</v>
      </c>
      <c r="N72" s="103" t="s">
        <v>118</v>
      </c>
      <c r="O72" s="8"/>
    </row>
    <row r="73" spans="1:15" s="9" customFormat="1" ht="32.25" customHeight="1">
      <c r="A73" s="146"/>
      <c r="B73" s="147"/>
      <c r="C73" s="148"/>
      <c r="D73" s="72" t="s">
        <v>63</v>
      </c>
      <c r="E73" s="73" t="s">
        <v>120</v>
      </c>
      <c r="F73" s="74">
        <f t="shared" si="5"/>
        <v>80000</v>
      </c>
      <c r="G73" s="75">
        <v>80000</v>
      </c>
      <c r="H73" s="75">
        <v>0</v>
      </c>
      <c r="I73" s="75">
        <v>0</v>
      </c>
      <c r="J73" s="74">
        <f aca="true" t="shared" si="6" ref="J73:J89">SUM(K73:M73)</f>
        <v>80000</v>
      </c>
      <c r="K73" s="89">
        <v>80000</v>
      </c>
      <c r="L73" s="89">
        <v>0</v>
      </c>
      <c r="M73" s="89">
        <v>0</v>
      </c>
      <c r="N73" s="103" t="s">
        <v>121</v>
      </c>
      <c r="O73" s="8"/>
    </row>
    <row r="74" spans="1:15" s="9" customFormat="1" ht="32.25" customHeight="1">
      <c r="A74" s="146"/>
      <c r="B74" s="147"/>
      <c r="C74" s="148"/>
      <c r="D74" s="72" t="s">
        <v>63</v>
      </c>
      <c r="E74" s="73" t="s">
        <v>260</v>
      </c>
      <c r="F74" s="74">
        <f t="shared" si="5"/>
        <v>140000</v>
      </c>
      <c r="G74" s="75">
        <v>140000</v>
      </c>
      <c r="H74" s="75">
        <v>0</v>
      </c>
      <c r="I74" s="75">
        <v>0</v>
      </c>
      <c r="J74" s="74">
        <f t="shared" si="6"/>
        <v>140000</v>
      </c>
      <c r="K74" s="75">
        <v>140000</v>
      </c>
      <c r="L74" s="75">
        <v>0</v>
      </c>
      <c r="M74" s="75">
        <v>0</v>
      </c>
      <c r="N74" s="103" t="s">
        <v>122</v>
      </c>
      <c r="O74" s="8"/>
    </row>
    <row r="75" spans="1:15" s="9" customFormat="1" ht="45.75" customHeight="1">
      <c r="A75" s="146" t="s">
        <v>123</v>
      </c>
      <c r="B75" s="147" t="s">
        <v>124</v>
      </c>
      <c r="C75" s="149" t="s">
        <v>242</v>
      </c>
      <c r="D75" s="72" t="s">
        <v>303</v>
      </c>
      <c r="E75" s="73" t="s">
        <v>242</v>
      </c>
      <c r="F75" s="74">
        <f t="shared" si="5"/>
        <v>250000</v>
      </c>
      <c r="G75" s="75">
        <v>0</v>
      </c>
      <c r="H75" s="75">
        <v>250000</v>
      </c>
      <c r="I75" s="75"/>
      <c r="J75" s="74">
        <f t="shared" si="6"/>
        <v>150099</v>
      </c>
      <c r="K75" s="75">
        <v>0</v>
      </c>
      <c r="L75" s="75">
        <v>150099</v>
      </c>
      <c r="M75" s="75">
        <v>0</v>
      </c>
      <c r="N75" s="103" t="s">
        <v>125</v>
      </c>
      <c r="O75" s="8"/>
    </row>
    <row r="76" spans="1:15" s="9" customFormat="1" ht="45.75" customHeight="1">
      <c r="A76" s="146"/>
      <c r="B76" s="147"/>
      <c r="C76" s="149"/>
      <c r="D76" s="72" t="s">
        <v>301</v>
      </c>
      <c r="E76" s="73" t="s">
        <v>126</v>
      </c>
      <c r="F76" s="74">
        <f t="shared" si="5"/>
        <v>100000</v>
      </c>
      <c r="G76" s="75">
        <v>0</v>
      </c>
      <c r="H76" s="75">
        <v>100000</v>
      </c>
      <c r="I76" s="75">
        <v>0</v>
      </c>
      <c r="J76" s="74">
        <f t="shared" si="6"/>
        <v>50000</v>
      </c>
      <c r="K76" s="75">
        <v>0</v>
      </c>
      <c r="L76" s="75">
        <v>50000</v>
      </c>
      <c r="M76" s="75">
        <v>0</v>
      </c>
      <c r="N76" s="103" t="s">
        <v>127</v>
      </c>
      <c r="O76" s="8"/>
    </row>
    <row r="77" spans="1:15" s="9" customFormat="1" ht="45.75" customHeight="1">
      <c r="A77" s="146" t="s">
        <v>138</v>
      </c>
      <c r="B77" s="147" t="s">
        <v>244</v>
      </c>
      <c r="C77" s="148" t="s">
        <v>243</v>
      </c>
      <c r="D77" s="72" t="s">
        <v>303</v>
      </c>
      <c r="E77" s="73" t="s">
        <v>261</v>
      </c>
      <c r="F77" s="74">
        <f t="shared" si="5"/>
        <v>468172</v>
      </c>
      <c r="G77" s="75">
        <v>307922</v>
      </c>
      <c r="H77" s="75">
        <v>160250</v>
      </c>
      <c r="I77" s="75">
        <v>0</v>
      </c>
      <c r="J77" s="74">
        <f t="shared" si="6"/>
        <v>468172</v>
      </c>
      <c r="K77" s="89">
        <v>307922</v>
      </c>
      <c r="L77" s="89">
        <v>160250</v>
      </c>
      <c r="M77" s="89">
        <v>0</v>
      </c>
      <c r="N77" s="145" t="s">
        <v>283</v>
      </c>
      <c r="O77" s="8"/>
    </row>
    <row r="78" spans="1:15" s="9" customFormat="1" ht="45.75" customHeight="1">
      <c r="A78" s="146"/>
      <c r="B78" s="147"/>
      <c r="C78" s="148"/>
      <c r="D78" s="72" t="s">
        <v>301</v>
      </c>
      <c r="E78" s="73" t="s">
        <v>262</v>
      </c>
      <c r="F78" s="74">
        <f t="shared" si="5"/>
        <v>12578</v>
      </c>
      <c r="G78" s="75">
        <v>12578</v>
      </c>
      <c r="H78" s="75">
        <v>0</v>
      </c>
      <c r="I78" s="75">
        <v>0</v>
      </c>
      <c r="J78" s="74">
        <f t="shared" si="6"/>
        <v>12578</v>
      </c>
      <c r="K78" s="75">
        <v>12578</v>
      </c>
      <c r="L78" s="75">
        <v>0</v>
      </c>
      <c r="M78" s="75">
        <v>0</v>
      </c>
      <c r="N78" s="145"/>
      <c r="O78" s="8"/>
    </row>
    <row r="79" spans="1:15" s="9" customFormat="1" ht="45.75" customHeight="1">
      <c r="A79" s="59" t="s">
        <v>128</v>
      </c>
      <c r="B79" s="71" t="s">
        <v>245</v>
      </c>
      <c r="C79" s="43" t="s">
        <v>246</v>
      </c>
      <c r="D79" s="72" t="s">
        <v>63</v>
      </c>
      <c r="E79" s="73" t="s">
        <v>263</v>
      </c>
      <c r="F79" s="74">
        <f t="shared" si="5"/>
        <v>414000</v>
      </c>
      <c r="G79" s="75">
        <v>207000</v>
      </c>
      <c r="H79" s="75">
        <v>62000</v>
      </c>
      <c r="I79" s="75">
        <v>145000</v>
      </c>
      <c r="J79" s="74">
        <f t="shared" si="6"/>
        <v>414000</v>
      </c>
      <c r="K79" s="75">
        <v>207000</v>
      </c>
      <c r="L79" s="75">
        <v>62000</v>
      </c>
      <c r="M79" s="75">
        <v>145000</v>
      </c>
      <c r="N79" s="103" t="s">
        <v>129</v>
      </c>
      <c r="O79" s="8"/>
    </row>
    <row r="80" spans="1:15" s="9" customFormat="1" ht="45.75" customHeight="1">
      <c r="A80" s="59" t="s">
        <v>128</v>
      </c>
      <c r="B80" s="71" t="s">
        <v>247</v>
      </c>
      <c r="C80" s="43" t="s">
        <v>130</v>
      </c>
      <c r="D80" s="72" t="s">
        <v>63</v>
      </c>
      <c r="E80" s="73" t="s">
        <v>264</v>
      </c>
      <c r="F80" s="74">
        <f t="shared" si="5"/>
        <v>200000</v>
      </c>
      <c r="G80" s="75">
        <v>0</v>
      </c>
      <c r="H80" s="75">
        <v>90000</v>
      </c>
      <c r="I80" s="75">
        <v>110000</v>
      </c>
      <c r="J80" s="74">
        <f t="shared" si="6"/>
        <v>200000</v>
      </c>
      <c r="K80" s="75"/>
      <c r="L80" s="75">
        <v>90000</v>
      </c>
      <c r="M80" s="75">
        <v>110000</v>
      </c>
      <c r="N80" s="103" t="s">
        <v>196</v>
      </c>
      <c r="O80" s="8"/>
    </row>
    <row r="81" spans="1:15" s="9" customFormat="1" ht="45.75" customHeight="1">
      <c r="A81" s="146" t="s">
        <v>269</v>
      </c>
      <c r="B81" s="147" t="s">
        <v>131</v>
      </c>
      <c r="C81" s="73" t="s">
        <v>132</v>
      </c>
      <c r="D81" s="72" t="s">
        <v>303</v>
      </c>
      <c r="E81" s="73" t="s">
        <v>265</v>
      </c>
      <c r="F81" s="74">
        <f t="shared" si="5"/>
        <v>193399</v>
      </c>
      <c r="G81" s="77">
        <v>186241</v>
      </c>
      <c r="H81" s="77">
        <v>0</v>
      </c>
      <c r="I81" s="77">
        <v>7158</v>
      </c>
      <c r="J81" s="74">
        <f t="shared" si="6"/>
        <v>126714</v>
      </c>
      <c r="K81" s="77">
        <v>105634</v>
      </c>
      <c r="L81" s="77"/>
      <c r="M81" s="75">
        <v>21080</v>
      </c>
      <c r="N81" s="103" t="s">
        <v>133</v>
      </c>
      <c r="O81" s="8"/>
    </row>
    <row r="82" spans="1:15" s="9" customFormat="1" ht="45.75" customHeight="1">
      <c r="A82" s="146"/>
      <c r="B82" s="147"/>
      <c r="C82" s="73" t="s">
        <v>326</v>
      </c>
      <c r="D82" s="72" t="s">
        <v>303</v>
      </c>
      <c r="E82" s="73" t="s">
        <v>327</v>
      </c>
      <c r="F82" s="74">
        <f t="shared" si="5"/>
        <v>20000</v>
      </c>
      <c r="G82" s="77">
        <v>0</v>
      </c>
      <c r="H82" s="77">
        <v>0</v>
      </c>
      <c r="I82" s="77">
        <v>20000</v>
      </c>
      <c r="J82" s="74">
        <f t="shared" si="6"/>
        <v>20000</v>
      </c>
      <c r="K82" s="77">
        <v>0</v>
      </c>
      <c r="L82" s="77"/>
      <c r="M82" s="75">
        <v>20000</v>
      </c>
      <c r="N82" s="103" t="s">
        <v>328</v>
      </c>
      <c r="O82" s="8"/>
    </row>
    <row r="83" spans="1:15" s="9" customFormat="1" ht="45.75" customHeight="1">
      <c r="A83" s="146" t="s">
        <v>269</v>
      </c>
      <c r="B83" s="147" t="s">
        <v>131</v>
      </c>
      <c r="C83" s="143" t="s">
        <v>330</v>
      </c>
      <c r="D83" s="72" t="s">
        <v>303</v>
      </c>
      <c r="E83" s="73" t="s">
        <v>330</v>
      </c>
      <c r="F83" s="74">
        <f>SUM(G83:I83)</f>
        <v>1340663</v>
      </c>
      <c r="G83" s="77">
        <v>916663</v>
      </c>
      <c r="H83" s="77">
        <v>124000</v>
      </c>
      <c r="I83" s="77">
        <v>300000</v>
      </c>
      <c r="J83" s="74">
        <f>SUM(K83:M83)</f>
        <v>669482</v>
      </c>
      <c r="K83" s="77">
        <v>396803</v>
      </c>
      <c r="L83" s="77">
        <v>90226</v>
      </c>
      <c r="M83" s="75">
        <v>182453</v>
      </c>
      <c r="N83" s="110" t="s">
        <v>332</v>
      </c>
      <c r="O83" s="8"/>
    </row>
    <row r="84" spans="1:15" s="9" customFormat="1" ht="45.75" customHeight="1">
      <c r="A84" s="146"/>
      <c r="B84" s="147"/>
      <c r="C84" s="144"/>
      <c r="D84" s="72" t="s">
        <v>301</v>
      </c>
      <c r="E84" s="73" t="s">
        <v>331</v>
      </c>
      <c r="F84" s="74">
        <f>SUM(G84:I84)</f>
        <v>16311</v>
      </c>
      <c r="G84" s="77">
        <v>16311</v>
      </c>
      <c r="H84" s="77">
        <v>0</v>
      </c>
      <c r="I84" s="77">
        <v>0</v>
      </c>
      <c r="J84" s="74">
        <f>SUM(K84:M84)</f>
        <v>1456</v>
      </c>
      <c r="K84" s="77">
        <v>1456</v>
      </c>
      <c r="L84" s="77">
        <v>0</v>
      </c>
      <c r="M84" s="75">
        <v>0</v>
      </c>
      <c r="N84" s="103" t="s">
        <v>328</v>
      </c>
      <c r="O84" s="8"/>
    </row>
    <row r="85" spans="1:15" s="9" customFormat="1" ht="45.75" customHeight="1">
      <c r="A85" s="146" t="s">
        <v>269</v>
      </c>
      <c r="B85" s="147" t="s">
        <v>131</v>
      </c>
      <c r="C85" s="148" t="s">
        <v>277</v>
      </c>
      <c r="D85" s="72" t="s">
        <v>303</v>
      </c>
      <c r="E85" s="73" t="s">
        <v>334</v>
      </c>
      <c r="F85" s="74">
        <f>SUM(G85:I85)</f>
        <v>33000</v>
      </c>
      <c r="G85" s="77">
        <v>33000</v>
      </c>
      <c r="H85" s="77">
        <v>0</v>
      </c>
      <c r="I85" s="77">
        <v>0</v>
      </c>
      <c r="J85" s="74">
        <f t="shared" si="6"/>
        <v>33000</v>
      </c>
      <c r="K85" s="77">
        <v>33000</v>
      </c>
      <c r="L85" s="77"/>
      <c r="M85" s="75"/>
      <c r="N85" s="145" t="s">
        <v>279</v>
      </c>
      <c r="O85" s="8"/>
    </row>
    <row r="86" spans="1:15" s="9" customFormat="1" ht="45.75" customHeight="1">
      <c r="A86" s="146"/>
      <c r="B86" s="147"/>
      <c r="C86" s="148"/>
      <c r="D86" s="72" t="s">
        <v>303</v>
      </c>
      <c r="E86" s="73" t="s">
        <v>278</v>
      </c>
      <c r="F86" s="74">
        <f>SUM(G86:I86)</f>
        <v>3067293</v>
      </c>
      <c r="G86" s="77">
        <v>1511293</v>
      </c>
      <c r="H86" s="77">
        <v>331000</v>
      </c>
      <c r="I86" s="77">
        <v>1225000</v>
      </c>
      <c r="J86" s="74">
        <f t="shared" si="6"/>
        <v>2178793</v>
      </c>
      <c r="K86" s="77">
        <v>786107</v>
      </c>
      <c r="L86" s="77">
        <v>918407</v>
      </c>
      <c r="M86" s="75">
        <v>474279</v>
      </c>
      <c r="N86" s="145"/>
      <c r="O86" s="8"/>
    </row>
    <row r="87" spans="1:15" s="9" customFormat="1" ht="45.75" customHeight="1">
      <c r="A87" s="146"/>
      <c r="B87" s="147"/>
      <c r="C87" s="148"/>
      <c r="D87" s="72" t="s">
        <v>301</v>
      </c>
      <c r="E87" s="73" t="s">
        <v>278</v>
      </c>
      <c r="F87" s="74">
        <f>SUM(G87:I87)</f>
        <v>11708</v>
      </c>
      <c r="G87" s="77">
        <v>11708</v>
      </c>
      <c r="H87" s="77">
        <v>0</v>
      </c>
      <c r="I87" s="77">
        <v>0</v>
      </c>
      <c r="J87" s="74">
        <f t="shared" si="6"/>
        <v>7787</v>
      </c>
      <c r="K87" s="77">
        <v>7787</v>
      </c>
      <c r="L87" s="77">
        <v>0</v>
      </c>
      <c r="M87" s="75">
        <v>0</v>
      </c>
      <c r="N87" s="145"/>
      <c r="O87" s="8"/>
    </row>
    <row r="88" spans="1:15" s="5" customFormat="1" ht="45.75" customHeight="1">
      <c r="A88" s="141" t="s">
        <v>134</v>
      </c>
      <c r="B88" s="139" t="s">
        <v>268</v>
      </c>
      <c r="C88" s="139" t="s">
        <v>135</v>
      </c>
      <c r="D88" s="95" t="s">
        <v>303</v>
      </c>
      <c r="E88" s="96" t="s">
        <v>266</v>
      </c>
      <c r="F88" s="74">
        <f t="shared" si="5"/>
        <v>1000000</v>
      </c>
      <c r="G88" s="97">
        <v>0</v>
      </c>
      <c r="H88" s="97">
        <v>0</v>
      </c>
      <c r="I88" s="97">
        <v>1000000</v>
      </c>
      <c r="J88" s="74">
        <f t="shared" si="6"/>
        <v>1000000</v>
      </c>
      <c r="K88" s="85"/>
      <c r="L88" s="85"/>
      <c r="M88" s="85">
        <v>1000000</v>
      </c>
      <c r="N88" s="111" t="s">
        <v>282</v>
      </c>
      <c r="O88" s="21"/>
    </row>
    <row r="89" spans="1:15" s="27" customFormat="1" ht="45.75" customHeight="1" thickBot="1">
      <c r="A89" s="142"/>
      <c r="B89" s="140"/>
      <c r="C89" s="140"/>
      <c r="D89" s="112" t="s">
        <v>303</v>
      </c>
      <c r="E89" s="113" t="s">
        <v>267</v>
      </c>
      <c r="F89" s="114">
        <f t="shared" si="5"/>
        <v>697524</v>
      </c>
      <c r="G89" s="115">
        <v>0</v>
      </c>
      <c r="H89" s="115">
        <v>0</v>
      </c>
      <c r="I89" s="115">
        <v>697524</v>
      </c>
      <c r="J89" s="114">
        <f t="shared" si="6"/>
        <v>612355</v>
      </c>
      <c r="K89" s="115"/>
      <c r="L89" s="115">
        <v>0</v>
      </c>
      <c r="M89" s="115">
        <v>612355</v>
      </c>
      <c r="N89" s="99" t="s">
        <v>136</v>
      </c>
      <c r="O89" s="26"/>
    </row>
  </sheetData>
  <autoFilter ref="A5:O89"/>
  <mergeCells count="107">
    <mergeCell ref="A1:O1"/>
    <mergeCell ref="A56:A57"/>
    <mergeCell ref="B56:B57"/>
    <mergeCell ref="C56:C57"/>
    <mergeCell ref="B39:B40"/>
    <mergeCell ref="C39:C40"/>
    <mergeCell ref="N39:N40"/>
    <mergeCell ref="N12:N13"/>
    <mergeCell ref="N18:N19"/>
    <mergeCell ref="N22:N23"/>
    <mergeCell ref="C88:C89"/>
    <mergeCell ref="A88:A89"/>
    <mergeCell ref="A83:A84"/>
    <mergeCell ref="B83:B84"/>
    <mergeCell ref="B88:B89"/>
    <mergeCell ref="N26:N27"/>
    <mergeCell ref="N28:N29"/>
    <mergeCell ref="N30:N31"/>
    <mergeCell ref="N32:N33"/>
    <mergeCell ref="A85:A87"/>
    <mergeCell ref="B85:B87"/>
    <mergeCell ref="B75:B76"/>
    <mergeCell ref="A75:A76"/>
    <mergeCell ref="A77:A78"/>
    <mergeCell ref="B77:B78"/>
    <mergeCell ref="A81:A82"/>
    <mergeCell ref="B81:B82"/>
    <mergeCell ref="A2:E2"/>
    <mergeCell ref="A3:A5"/>
    <mergeCell ref="N3:N5"/>
    <mergeCell ref="F3:I4"/>
    <mergeCell ref="B3:B5"/>
    <mergeCell ref="C3:C5"/>
    <mergeCell ref="E3:E5"/>
    <mergeCell ref="D3:D5"/>
    <mergeCell ref="J3:M4"/>
    <mergeCell ref="B18:B19"/>
    <mergeCell ref="C18:C19"/>
    <mergeCell ref="A12:A13"/>
    <mergeCell ref="B12:B13"/>
    <mergeCell ref="C12:C13"/>
    <mergeCell ref="A18:A19"/>
    <mergeCell ref="C22:C23"/>
    <mergeCell ref="A28:A29"/>
    <mergeCell ref="B28:B29"/>
    <mergeCell ref="C28:C29"/>
    <mergeCell ref="A26:A27"/>
    <mergeCell ref="B26:B27"/>
    <mergeCell ref="C26:C27"/>
    <mergeCell ref="A22:A23"/>
    <mergeCell ref="B22:B23"/>
    <mergeCell ref="B32:B33"/>
    <mergeCell ref="C32:C33"/>
    <mergeCell ref="A43:A44"/>
    <mergeCell ref="B43:B44"/>
    <mergeCell ref="C43:C44"/>
    <mergeCell ref="A36:A38"/>
    <mergeCell ref="B36:B38"/>
    <mergeCell ref="C36:C38"/>
    <mergeCell ref="C41:C42"/>
    <mergeCell ref="E45:E47"/>
    <mergeCell ref="C50:C51"/>
    <mergeCell ref="B50:B51"/>
    <mergeCell ref="A50:A51"/>
    <mergeCell ref="A30:A31"/>
    <mergeCell ref="B30:B31"/>
    <mergeCell ref="C30:C31"/>
    <mergeCell ref="A45:A47"/>
    <mergeCell ref="B45:B47"/>
    <mergeCell ref="C45:C47"/>
    <mergeCell ref="A41:A42"/>
    <mergeCell ref="B41:B42"/>
    <mergeCell ref="A39:A40"/>
    <mergeCell ref="A32:A33"/>
    <mergeCell ref="C70:C74"/>
    <mergeCell ref="B70:B74"/>
    <mergeCell ref="B58:B59"/>
    <mergeCell ref="A58:A59"/>
    <mergeCell ref="A60:A61"/>
    <mergeCell ref="B60:B61"/>
    <mergeCell ref="C60:C61"/>
    <mergeCell ref="A70:A74"/>
    <mergeCell ref="N65:N66"/>
    <mergeCell ref="N56:N57"/>
    <mergeCell ref="B65:B66"/>
    <mergeCell ref="A65:A66"/>
    <mergeCell ref="N60:N61"/>
    <mergeCell ref="C48:C49"/>
    <mergeCell ref="C85:C87"/>
    <mergeCell ref="N85:N87"/>
    <mergeCell ref="N50:N51"/>
    <mergeCell ref="N48:N49"/>
    <mergeCell ref="C58:C59"/>
    <mergeCell ref="C77:C78"/>
    <mergeCell ref="C75:C76"/>
    <mergeCell ref="C65:C66"/>
    <mergeCell ref="N77:N78"/>
    <mergeCell ref="C83:C84"/>
    <mergeCell ref="N36:N38"/>
    <mergeCell ref="A53:A54"/>
    <mergeCell ref="B53:B54"/>
    <mergeCell ref="C53:C54"/>
    <mergeCell ref="N53:N54"/>
    <mergeCell ref="N45:N47"/>
    <mergeCell ref="N43:N44"/>
    <mergeCell ref="A48:A49"/>
    <mergeCell ref="B48:B49"/>
  </mergeCells>
  <printOptions/>
  <pageMargins left="0.49" right="0.32" top="0.4330708661417323" bottom="0.5118110236220472" header="0.4330708661417323" footer="0.5118110236220472"/>
  <pageSetup firstPageNumber="722" useFirstPageNumber="1" horizontalDpi="600" verticalDpi="600" orientation="portrait" paperSize="9" scale="85" r:id="rId4"/>
  <headerFooter alignWithMargins="0">
    <oddFooter>&amp;C-728 -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9" sqref="E9"/>
    </sheetView>
  </sheetViews>
  <sheetFormatPr defaultColWidth="8.88671875" defaultRowHeight="13.5"/>
  <cols>
    <col min="1" max="1" width="14.3359375" style="14" customWidth="1"/>
    <col min="2" max="2" width="15.99609375" style="14" customWidth="1"/>
    <col min="3" max="3" width="16.99609375" style="14" customWidth="1"/>
    <col min="4" max="4" width="8.21484375" style="0" customWidth="1"/>
    <col min="5" max="5" width="29.88671875" style="14" customWidth="1"/>
    <col min="6" max="6" width="11.5546875" style="0" customWidth="1"/>
    <col min="7" max="8" width="10.4453125" style="0" customWidth="1"/>
    <col min="9" max="9" width="10.10546875" style="0" customWidth="1"/>
    <col min="10" max="10" width="8.99609375" style="0" customWidth="1"/>
    <col min="11" max="11" width="9.3359375" style="0" customWidth="1"/>
    <col min="12" max="12" width="9.10546875" style="0" customWidth="1"/>
    <col min="13" max="13" width="8.99609375" style="0" customWidth="1"/>
    <col min="14" max="14" width="9.5546875" style="0" customWidth="1"/>
    <col min="15" max="16384" width="8.88671875" style="6" customWidth="1"/>
  </cols>
  <sheetData>
    <row r="1" spans="1:14" s="3" customFormat="1" ht="25.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3" customFormat="1" ht="16.5" customHeight="1">
      <c r="A2" s="13"/>
      <c r="B2" s="13"/>
      <c r="C2" s="13"/>
      <c r="D2" s="2"/>
      <c r="E2" s="13"/>
      <c r="F2" s="2"/>
      <c r="G2" s="2"/>
      <c r="H2" s="2"/>
      <c r="I2" s="2"/>
      <c r="J2" s="2"/>
      <c r="K2" s="2"/>
      <c r="L2" s="2"/>
      <c r="M2" s="2"/>
      <c r="N2" s="2"/>
    </row>
    <row r="3" spans="1:14" s="4" customFormat="1" ht="21.75" customHeight="1" thickBot="1">
      <c r="A3" s="159" t="s">
        <v>6</v>
      </c>
      <c r="B3" s="159"/>
      <c r="C3" s="159"/>
      <c r="D3" s="159"/>
      <c r="E3" s="159"/>
      <c r="F3" s="1"/>
      <c r="G3" s="1"/>
      <c r="H3" s="1"/>
      <c r="I3" s="1"/>
      <c r="J3" s="1"/>
      <c r="K3" s="1"/>
      <c r="L3" s="1"/>
      <c r="M3" s="1"/>
      <c r="N3" s="12" t="s">
        <v>42</v>
      </c>
    </row>
    <row r="4" spans="1:14" s="5" customFormat="1" ht="21" customHeight="1">
      <c r="A4" s="160" t="s">
        <v>7</v>
      </c>
      <c r="B4" s="135" t="s">
        <v>8</v>
      </c>
      <c r="C4" s="135" t="s">
        <v>9</v>
      </c>
      <c r="D4" s="135" t="s">
        <v>10</v>
      </c>
      <c r="E4" s="135" t="s">
        <v>11</v>
      </c>
      <c r="F4" s="135" t="s">
        <v>14</v>
      </c>
      <c r="G4" s="135"/>
      <c r="H4" s="135"/>
      <c r="I4" s="135"/>
      <c r="J4" s="135" t="s">
        <v>13</v>
      </c>
      <c r="K4" s="135"/>
      <c r="L4" s="135"/>
      <c r="M4" s="135"/>
      <c r="N4" s="133" t="s">
        <v>1</v>
      </c>
    </row>
    <row r="5" spans="1:14" s="5" customFormat="1" ht="19.5" customHeight="1">
      <c r="A5" s="132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4"/>
    </row>
    <row r="6" spans="1:14" s="5" customFormat="1" ht="30.75" customHeight="1">
      <c r="A6" s="132"/>
      <c r="B6" s="136"/>
      <c r="C6" s="136"/>
      <c r="D6" s="136"/>
      <c r="E6" s="136"/>
      <c r="F6" s="68" t="s">
        <v>2</v>
      </c>
      <c r="G6" s="68" t="s">
        <v>3</v>
      </c>
      <c r="H6" s="68" t="s">
        <v>4</v>
      </c>
      <c r="I6" s="68" t="s">
        <v>5</v>
      </c>
      <c r="J6" s="68" t="s">
        <v>2</v>
      </c>
      <c r="K6" s="68" t="s">
        <v>3</v>
      </c>
      <c r="L6" s="68" t="s">
        <v>4</v>
      </c>
      <c r="M6" s="68" t="s">
        <v>5</v>
      </c>
      <c r="N6" s="134"/>
    </row>
    <row r="7" spans="1:14" s="5" customFormat="1" ht="41.25" customHeight="1">
      <c r="A7" s="100" t="s">
        <v>40</v>
      </c>
      <c r="B7" s="69" t="s">
        <v>15</v>
      </c>
      <c r="C7" s="69" t="s">
        <v>145</v>
      </c>
      <c r="D7" s="69"/>
      <c r="E7" s="123"/>
      <c r="F7" s="70">
        <f aca="true" t="shared" si="0" ref="F7:M7">SUM(F8:F11)</f>
        <v>670000</v>
      </c>
      <c r="G7" s="70">
        <f t="shared" si="0"/>
        <v>500000</v>
      </c>
      <c r="H7" s="70">
        <f t="shared" si="0"/>
        <v>0</v>
      </c>
      <c r="I7" s="70">
        <f t="shared" si="0"/>
        <v>170000</v>
      </c>
      <c r="J7" s="70">
        <f t="shared" si="0"/>
        <v>668600</v>
      </c>
      <c r="K7" s="70">
        <f t="shared" si="0"/>
        <v>498600</v>
      </c>
      <c r="L7" s="70">
        <f t="shared" si="0"/>
        <v>0</v>
      </c>
      <c r="M7" s="70">
        <f t="shared" si="0"/>
        <v>170000</v>
      </c>
      <c r="N7" s="102"/>
    </row>
    <row r="8" spans="1:14" s="5" customFormat="1" ht="60" customHeight="1">
      <c r="A8" s="146" t="s">
        <v>37</v>
      </c>
      <c r="B8" s="148" t="s">
        <v>38</v>
      </c>
      <c r="C8" s="148" t="s">
        <v>39</v>
      </c>
      <c r="D8" s="68" t="s">
        <v>16</v>
      </c>
      <c r="E8" s="43" t="s">
        <v>339</v>
      </c>
      <c r="F8" s="74">
        <f>SUM(G8:I8)</f>
        <v>496400</v>
      </c>
      <c r="G8" s="75">
        <v>496400</v>
      </c>
      <c r="H8" s="75">
        <v>0</v>
      </c>
      <c r="I8" s="75">
        <v>0</v>
      </c>
      <c r="J8" s="74">
        <f>SUM(K8:M8)</f>
        <v>496400</v>
      </c>
      <c r="K8" s="75">
        <v>496400</v>
      </c>
      <c r="L8" s="75">
        <v>0</v>
      </c>
      <c r="M8" s="75">
        <v>0</v>
      </c>
      <c r="N8" s="145" t="s">
        <v>194</v>
      </c>
    </row>
    <row r="9" spans="1:14" s="5" customFormat="1" ht="60" customHeight="1">
      <c r="A9" s="146"/>
      <c r="B9" s="148"/>
      <c r="C9" s="148"/>
      <c r="D9" s="68" t="s">
        <v>17</v>
      </c>
      <c r="E9" s="43" t="s">
        <v>340</v>
      </c>
      <c r="F9" s="74">
        <f>SUM(G9:I9)</f>
        <v>3600</v>
      </c>
      <c r="G9" s="75">
        <v>3600</v>
      </c>
      <c r="H9" s="75">
        <v>0</v>
      </c>
      <c r="I9" s="75">
        <v>0</v>
      </c>
      <c r="J9" s="74">
        <f>SUM(K9:M9)</f>
        <v>2200</v>
      </c>
      <c r="K9" s="75">
        <v>2200</v>
      </c>
      <c r="L9" s="75">
        <v>0</v>
      </c>
      <c r="M9" s="75">
        <v>0</v>
      </c>
      <c r="N9" s="145"/>
    </row>
    <row r="10" spans="1:14" s="5" customFormat="1" ht="60" customHeight="1">
      <c r="A10" s="146" t="s">
        <v>139</v>
      </c>
      <c r="B10" s="148" t="s">
        <v>140</v>
      </c>
      <c r="C10" s="148" t="s">
        <v>141</v>
      </c>
      <c r="D10" s="68" t="s">
        <v>142</v>
      </c>
      <c r="E10" s="43" t="s">
        <v>337</v>
      </c>
      <c r="F10" s="74">
        <f>SUM(G10:I10)</f>
        <v>168776</v>
      </c>
      <c r="G10" s="75">
        <v>0</v>
      </c>
      <c r="H10" s="75">
        <v>0</v>
      </c>
      <c r="I10" s="75">
        <v>168776</v>
      </c>
      <c r="J10" s="74">
        <f>SUM(K10:M10)</f>
        <v>168776</v>
      </c>
      <c r="K10" s="75">
        <v>0</v>
      </c>
      <c r="L10" s="75">
        <v>0</v>
      </c>
      <c r="M10" s="75">
        <v>168776</v>
      </c>
      <c r="N10" s="145" t="s">
        <v>143</v>
      </c>
    </row>
    <row r="11" spans="1:14" s="5" customFormat="1" ht="60" customHeight="1" thickBot="1">
      <c r="A11" s="130"/>
      <c r="B11" s="161"/>
      <c r="C11" s="161"/>
      <c r="D11" s="124" t="s">
        <v>144</v>
      </c>
      <c r="E11" s="63" t="s">
        <v>338</v>
      </c>
      <c r="F11" s="114">
        <f>SUM(G11:I11)</f>
        <v>1224</v>
      </c>
      <c r="G11" s="125">
        <v>0</v>
      </c>
      <c r="H11" s="125">
        <v>0</v>
      </c>
      <c r="I11" s="125">
        <v>1224</v>
      </c>
      <c r="J11" s="114">
        <f>SUM(K11:M11)</f>
        <v>1224</v>
      </c>
      <c r="K11" s="125">
        <v>0</v>
      </c>
      <c r="L11" s="125">
        <v>0</v>
      </c>
      <c r="M11" s="125">
        <v>1224</v>
      </c>
      <c r="N11" s="129"/>
    </row>
  </sheetData>
  <mergeCells count="18">
    <mergeCell ref="A10:A11"/>
    <mergeCell ref="B10:B11"/>
    <mergeCell ref="C10:C11"/>
    <mergeCell ref="A1:N1"/>
    <mergeCell ref="A3:E3"/>
    <mergeCell ref="A4:A6"/>
    <mergeCell ref="N4:N6"/>
    <mergeCell ref="B4:B6"/>
    <mergeCell ref="C4:C6"/>
    <mergeCell ref="D4:D6"/>
    <mergeCell ref="E4:E6"/>
    <mergeCell ref="A8:A9"/>
    <mergeCell ref="B8:B9"/>
    <mergeCell ref="C8:C9"/>
    <mergeCell ref="N8:N9"/>
    <mergeCell ref="N10:N11"/>
    <mergeCell ref="J4:M5"/>
    <mergeCell ref="F4:I5"/>
  </mergeCells>
  <printOptions/>
  <pageMargins left="0.58" right="0.5" top="1.14" bottom="0.52" header="0.5118110236220472" footer="0.5118110236220472"/>
  <pageSetup firstPageNumber="271" useFirstPageNumber="1" horizontalDpi="600" verticalDpi="600" orientation="portrait" paperSize="9" scale="90" r:id="rId2"/>
  <headerFooter alignWithMargins="0">
    <oddFooter>&amp;C-731-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zoomScale="120" zoomScaleNormal="12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4" sqref="D14:D16"/>
    </sheetView>
  </sheetViews>
  <sheetFormatPr defaultColWidth="8.88671875" defaultRowHeight="13.5"/>
  <cols>
    <col min="1" max="1" width="7.4453125" style="0" customWidth="1"/>
    <col min="2" max="2" width="9.21484375" style="0" customWidth="1"/>
    <col min="3" max="3" width="9.4453125" style="0" customWidth="1"/>
    <col min="4" max="4" width="15.99609375" style="34" customWidth="1"/>
    <col min="5" max="5" width="7.5546875" style="26" customWidth="1"/>
    <col min="6" max="6" width="11.77734375" style="0" customWidth="1"/>
    <col min="7" max="7" width="10.77734375" style="0" customWidth="1"/>
    <col min="8" max="8" width="11.10546875" style="0" customWidth="1"/>
    <col min="9" max="9" width="10.6640625" style="0" customWidth="1"/>
    <col min="10" max="10" width="14.3359375" style="0" customWidth="1"/>
    <col min="11" max="11" width="14.5546875" style="0" customWidth="1"/>
    <col min="12" max="12" width="14.3359375" style="0" customWidth="1"/>
    <col min="13" max="13" width="14.5546875" style="0" customWidth="1"/>
    <col min="14" max="14" width="13.88671875" style="0" customWidth="1"/>
    <col min="15" max="15" width="13.21484375" style="0" customWidth="1"/>
    <col min="16" max="16" width="6.77734375" style="0" customWidth="1"/>
  </cols>
  <sheetData>
    <row r="1" spans="1:16" s="20" customFormat="1" ht="31.5">
      <c r="A1" s="128" t="s">
        <v>177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4:16" s="20" customFormat="1" ht="14.25" thickBot="1">
      <c r="D2" s="28"/>
      <c r="E2" s="33"/>
      <c r="N2" s="184" t="s">
        <v>32</v>
      </c>
      <c r="O2" s="184"/>
      <c r="P2" s="184"/>
    </row>
    <row r="3" spans="1:16" s="28" customFormat="1" ht="39" customHeight="1">
      <c r="A3" s="165" t="s">
        <v>148</v>
      </c>
      <c r="B3" s="167" t="s">
        <v>149</v>
      </c>
      <c r="C3" s="167" t="s">
        <v>150</v>
      </c>
      <c r="D3" s="172" t="s">
        <v>151</v>
      </c>
      <c r="E3" s="174" t="s">
        <v>152</v>
      </c>
      <c r="F3" s="167" t="s">
        <v>153</v>
      </c>
      <c r="G3" s="167" t="s">
        <v>154</v>
      </c>
      <c r="H3" s="167"/>
      <c r="I3" s="167"/>
      <c r="J3" s="167" t="s">
        <v>155</v>
      </c>
      <c r="K3" s="167"/>
      <c r="L3" s="167"/>
      <c r="M3" s="171" t="s">
        <v>156</v>
      </c>
      <c r="N3" s="171" t="s">
        <v>157</v>
      </c>
      <c r="O3" s="171" t="s">
        <v>33</v>
      </c>
      <c r="P3" s="169" t="s">
        <v>158</v>
      </c>
    </row>
    <row r="4" spans="1:16" s="28" customFormat="1" ht="39" customHeight="1">
      <c r="A4" s="166"/>
      <c r="B4" s="168"/>
      <c r="C4" s="168"/>
      <c r="D4" s="173"/>
      <c r="E4" s="175"/>
      <c r="F4" s="168"/>
      <c r="G4" s="38" t="s">
        <v>159</v>
      </c>
      <c r="H4" s="38" t="s">
        <v>160</v>
      </c>
      <c r="I4" s="40" t="s">
        <v>147</v>
      </c>
      <c r="J4" s="38" t="s">
        <v>159</v>
      </c>
      <c r="K4" s="38" t="s">
        <v>160</v>
      </c>
      <c r="L4" s="40" t="s">
        <v>147</v>
      </c>
      <c r="M4" s="168"/>
      <c r="N4" s="168"/>
      <c r="O4" s="168"/>
      <c r="P4" s="170"/>
    </row>
    <row r="5" spans="1:16" s="28" customFormat="1" ht="39" customHeight="1">
      <c r="A5" s="185" t="s">
        <v>40</v>
      </c>
      <c r="B5" s="186"/>
      <c r="C5" s="186" t="s">
        <v>323</v>
      </c>
      <c r="D5" s="186"/>
      <c r="E5" s="41" t="s">
        <v>24</v>
      </c>
      <c r="F5" s="42">
        <f>SUM(F8,F11,F14,F17,F20,F23,F26,F29,)</f>
        <v>129136758</v>
      </c>
      <c r="G5" s="42">
        <f aca="true" t="shared" si="0" ref="G5:O5">SUM(G8,G11,G14,G17,G20,G23,G26,G29,)</f>
        <v>58071167</v>
      </c>
      <c r="H5" s="42">
        <f t="shared" si="0"/>
        <v>46475750</v>
      </c>
      <c r="I5" s="42">
        <f t="shared" si="0"/>
        <v>11595417</v>
      </c>
      <c r="J5" s="42">
        <f t="shared" si="0"/>
        <v>21558066</v>
      </c>
      <c r="K5" s="42">
        <f t="shared" si="0"/>
        <v>19934047</v>
      </c>
      <c r="L5" s="42">
        <f t="shared" si="0"/>
        <v>6944185</v>
      </c>
      <c r="M5" s="42">
        <f t="shared" si="0"/>
        <v>20148000</v>
      </c>
      <c r="N5" s="42">
        <f t="shared" si="0"/>
        <v>19761320</v>
      </c>
      <c r="O5" s="42">
        <f t="shared" si="0"/>
        <v>13194950</v>
      </c>
      <c r="P5" s="58"/>
    </row>
    <row r="6" spans="1:16" s="28" customFormat="1" ht="39" customHeight="1">
      <c r="A6" s="185"/>
      <c r="B6" s="186"/>
      <c r="C6" s="186"/>
      <c r="D6" s="186"/>
      <c r="E6" s="41" t="s">
        <v>25</v>
      </c>
      <c r="F6" s="42">
        <f aca="true" t="shared" si="1" ref="F6:O6">SUM(F9,F12,F15,F18,F21,F24,F27,F30,)</f>
        <v>131236758</v>
      </c>
      <c r="G6" s="42">
        <f t="shared" si="1"/>
        <v>58071167</v>
      </c>
      <c r="H6" s="42">
        <f t="shared" si="1"/>
        <v>46475750</v>
      </c>
      <c r="I6" s="42">
        <f t="shared" si="1"/>
        <v>11595417</v>
      </c>
      <c r="J6" s="42">
        <f t="shared" si="1"/>
        <v>21558066</v>
      </c>
      <c r="K6" s="42">
        <f t="shared" si="1"/>
        <v>19934047</v>
      </c>
      <c r="L6" s="42">
        <f t="shared" si="1"/>
        <v>6944185</v>
      </c>
      <c r="M6" s="42">
        <f t="shared" si="1"/>
        <v>18304000</v>
      </c>
      <c r="N6" s="42">
        <f t="shared" si="1"/>
        <v>22105320</v>
      </c>
      <c r="O6" s="42">
        <f t="shared" si="1"/>
        <v>14794950</v>
      </c>
      <c r="P6" s="58"/>
    </row>
    <row r="7" spans="1:16" s="28" customFormat="1" ht="39" customHeight="1">
      <c r="A7" s="185"/>
      <c r="B7" s="186"/>
      <c r="C7" s="186"/>
      <c r="D7" s="186"/>
      <c r="E7" s="41" t="s">
        <v>26</v>
      </c>
      <c r="F7" s="42">
        <f aca="true" t="shared" si="2" ref="F7:O7">SUM(F10,F13,F16,F19,F22,F25,F28,F31,)</f>
        <v>2100000</v>
      </c>
      <c r="G7" s="42">
        <f t="shared" si="2"/>
        <v>0</v>
      </c>
      <c r="H7" s="42">
        <f t="shared" si="2"/>
        <v>0</v>
      </c>
      <c r="I7" s="42">
        <f t="shared" si="2"/>
        <v>0</v>
      </c>
      <c r="J7" s="42">
        <f t="shared" si="2"/>
        <v>0</v>
      </c>
      <c r="K7" s="42">
        <f t="shared" si="2"/>
        <v>0</v>
      </c>
      <c r="L7" s="42">
        <f t="shared" si="2"/>
        <v>0</v>
      </c>
      <c r="M7" s="42">
        <f t="shared" si="2"/>
        <v>-1844000</v>
      </c>
      <c r="N7" s="42">
        <f t="shared" si="2"/>
        <v>2344000</v>
      </c>
      <c r="O7" s="42">
        <f t="shared" si="2"/>
        <v>1600000</v>
      </c>
      <c r="P7" s="58"/>
    </row>
    <row r="8" spans="1:16" s="28" customFormat="1" ht="39" customHeight="1">
      <c r="A8" s="146" t="s">
        <v>161</v>
      </c>
      <c r="B8" s="148" t="s">
        <v>162</v>
      </c>
      <c r="C8" s="148" t="s">
        <v>172</v>
      </c>
      <c r="D8" s="176" t="s">
        <v>163</v>
      </c>
      <c r="E8" s="44" t="s">
        <v>24</v>
      </c>
      <c r="F8" s="45">
        <v>3200000</v>
      </c>
      <c r="G8" s="46">
        <v>2660000</v>
      </c>
      <c r="H8" s="46">
        <v>1076080</v>
      </c>
      <c r="I8" s="46">
        <v>1583920</v>
      </c>
      <c r="J8" s="46">
        <v>0</v>
      </c>
      <c r="K8" s="46">
        <v>1168896</v>
      </c>
      <c r="L8" s="46">
        <v>415024</v>
      </c>
      <c r="M8" s="47">
        <v>540000</v>
      </c>
      <c r="N8" s="48">
        <v>0</v>
      </c>
      <c r="O8" s="48">
        <v>0</v>
      </c>
      <c r="P8" s="60"/>
    </row>
    <row r="9" spans="1:16" s="28" customFormat="1" ht="39" customHeight="1">
      <c r="A9" s="146"/>
      <c r="B9" s="148"/>
      <c r="C9" s="148"/>
      <c r="D9" s="176"/>
      <c r="E9" s="44" t="s">
        <v>25</v>
      </c>
      <c r="F9" s="45">
        <v>3200000</v>
      </c>
      <c r="G9" s="46">
        <v>2660000</v>
      </c>
      <c r="H9" s="46">
        <v>1076080</v>
      </c>
      <c r="I9" s="46">
        <v>1583920</v>
      </c>
      <c r="J9" s="46">
        <v>0</v>
      </c>
      <c r="K9" s="46">
        <v>1168896</v>
      </c>
      <c r="L9" s="46">
        <v>415024</v>
      </c>
      <c r="M9" s="47">
        <v>540000</v>
      </c>
      <c r="N9" s="48">
        <v>0</v>
      </c>
      <c r="O9" s="48">
        <v>0</v>
      </c>
      <c r="P9" s="60"/>
    </row>
    <row r="10" spans="1:16" s="28" customFormat="1" ht="39" customHeight="1">
      <c r="A10" s="146"/>
      <c r="B10" s="148"/>
      <c r="C10" s="148"/>
      <c r="D10" s="177"/>
      <c r="E10" s="44" t="s">
        <v>26</v>
      </c>
      <c r="F10" s="45">
        <f>F9-F8</f>
        <v>0</v>
      </c>
      <c r="G10" s="45">
        <f aca="true" t="shared" si="3" ref="G10:O10">G9-G8</f>
        <v>0</v>
      </c>
      <c r="H10" s="45">
        <f t="shared" si="3"/>
        <v>0</v>
      </c>
      <c r="I10" s="45">
        <f t="shared" si="3"/>
        <v>0</v>
      </c>
      <c r="J10" s="45">
        <f t="shared" si="3"/>
        <v>0</v>
      </c>
      <c r="K10" s="45">
        <f t="shared" si="3"/>
        <v>0</v>
      </c>
      <c r="L10" s="45">
        <f t="shared" si="3"/>
        <v>0</v>
      </c>
      <c r="M10" s="49">
        <f t="shared" si="3"/>
        <v>0</v>
      </c>
      <c r="N10" s="45">
        <f t="shared" si="3"/>
        <v>0</v>
      </c>
      <c r="O10" s="45">
        <f t="shared" si="3"/>
        <v>0</v>
      </c>
      <c r="P10" s="60"/>
    </row>
    <row r="11" spans="1:16" s="28" customFormat="1" ht="39" customHeight="1">
      <c r="A11" s="146" t="s">
        <v>161</v>
      </c>
      <c r="B11" s="148" t="s">
        <v>164</v>
      </c>
      <c r="C11" s="148" t="s">
        <v>173</v>
      </c>
      <c r="D11" s="176" t="s">
        <v>165</v>
      </c>
      <c r="E11" s="44" t="s">
        <v>24</v>
      </c>
      <c r="F11" s="45">
        <v>25250000</v>
      </c>
      <c r="G11" s="46">
        <v>20260117</v>
      </c>
      <c r="H11" s="46">
        <v>18349162</v>
      </c>
      <c r="I11" s="46">
        <v>1910955</v>
      </c>
      <c r="J11" s="46">
        <v>2619883</v>
      </c>
      <c r="K11" s="46">
        <v>1178172</v>
      </c>
      <c r="L11" s="46">
        <v>3352666</v>
      </c>
      <c r="M11" s="47">
        <v>2000000</v>
      </c>
      <c r="N11" s="48">
        <v>370000</v>
      </c>
      <c r="O11" s="48">
        <v>0</v>
      </c>
      <c r="P11" s="60"/>
    </row>
    <row r="12" spans="1:16" s="28" customFormat="1" ht="39" customHeight="1">
      <c r="A12" s="146"/>
      <c r="B12" s="148"/>
      <c r="C12" s="148"/>
      <c r="D12" s="177"/>
      <c r="E12" s="44" t="s">
        <v>25</v>
      </c>
      <c r="F12" s="45">
        <v>25250000</v>
      </c>
      <c r="G12" s="46">
        <v>20260117</v>
      </c>
      <c r="H12" s="46">
        <v>18349162</v>
      </c>
      <c r="I12" s="46">
        <v>1910955</v>
      </c>
      <c r="J12" s="46">
        <v>2619883</v>
      </c>
      <c r="K12" s="46">
        <v>1178172</v>
      </c>
      <c r="L12" s="46">
        <v>3352666</v>
      </c>
      <c r="M12" s="47">
        <v>2000000</v>
      </c>
      <c r="N12" s="48">
        <v>370000</v>
      </c>
      <c r="O12" s="48"/>
      <c r="P12" s="60"/>
    </row>
    <row r="13" spans="1:16" s="28" customFormat="1" ht="39" customHeight="1">
      <c r="A13" s="146"/>
      <c r="B13" s="148"/>
      <c r="C13" s="148"/>
      <c r="D13" s="177"/>
      <c r="E13" s="44" t="s">
        <v>26</v>
      </c>
      <c r="F13" s="45">
        <f>F12-F11</f>
        <v>0</v>
      </c>
      <c r="G13" s="45">
        <f aca="true" t="shared" si="4" ref="G13:O13">G12-G11</f>
        <v>0</v>
      </c>
      <c r="H13" s="45">
        <f t="shared" si="4"/>
        <v>0</v>
      </c>
      <c r="I13" s="45">
        <f t="shared" si="4"/>
        <v>0</v>
      </c>
      <c r="J13" s="45">
        <f t="shared" si="4"/>
        <v>0</v>
      </c>
      <c r="K13" s="45">
        <f t="shared" si="4"/>
        <v>0</v>
      </c>
      <c r="L13" s="45">
        <f t="shared" si="4"/>
        <v>0</v>
      </c>
      <c r="M13" s="49">
        <f t="shared" si="4"/>
        <v>0</v>
      </c>
      <c r="N13" s="45">
        <f t="shared" si="4"/>
        <v>0</v>
      </c>
      <c r="O13" s="45">
        <f t="shared" si="4"/>
        <v>0</v>
      </c>
      <c r="P13" s="60"/>
    </row>
    <row r="14" spans="1:16" s="28" customFormat="1" ht="39" customHeight="1">
      <c r="A14" s="146" t="s">
        <v>166</v>
      </c>
      <c r="B14" s="148" t="s">
        <v>167</v>
      </c>
      <c r="C14" s="148" t="s">
        <v>174</v>
      </c>
      <c r="D14" s="179" t="s">
        <v>324</v>
      </c>
      <c r="E14" s="44" t="s">
        <v>24</v>
      </c>
      <c r="F14" s="50">
        <v>6500000</v>
      </c>
      <c r="G14" s="51">
        <v>4600000</v>
      </c>
      <c r="H14" s="51">
        <v>1003255</v>
      </c>
      <c r="I14" s="51">
        <v>3596745</v>
      </c>
      <c r="J14" s="51">
        <v>4596745</v>
      </c>
      <c r="K14" s="51">
        <v>3437215</v>
      </c>
      <c r="L14" s="51">
        <v>1159530</v>
      </c>
      <c r="M14" s="52">
        <v>900000</v>
      </c>
      <c r="N14" s="53">
        <v>0</v>
      </c>
      <c r="O14" s="53">
        <v>0</v>
      </c>
      <c r="P14" s="60" t="s">
        <v>12</v>
      </c>
    </row>
    <row r="15" spans="1:16" s="28" customFormat="1" ht="39" customHeight="1">
      <c r="A15" s="146"/>
      <c r="B15" s="148"/>
      <c r="C15" s="148"/>
      <c r="D15" s="179"/>
      <c r="E15" s="44" t="s">
        <v>25</v>
      </c>
      <c r="F15" s="50">
        <v>7600000</v>
      </c>
      <c r="G15" s="51">
        <v>4600000</v>
      </c>
      <c r="H15" s="51">
        <v>1003255</v>
      </c>
      <c r="I15" s="51">
        <v>3596745</v>
      </c>
      <c r="J15" s="51">
        <v>4596745</v>
      </c>
      <c r="K15" s="51">
        <v>3437215</v>
      </c>
      <c r="L15" s="51">
        <v>1159530</v>
      </c>
      <c r="M15" s="52">
        <v>2000000</v>
      </c>
      <c r="N15" s="53">
        <v>0</v>
      </c>
      <c r="O15" s="53">
        <v>0</v>
      </c>
      <c r="P15" s="60"/>
    </row>
    <row r="16" spans="1:16" s="28" customFormat="1" ht="39" customHeight="1">
      <c r="A16" s="146"/>
      <c r="B16" s="148"/>
      <c r="C16" s="148"/>
      <c r="D16" s="179"/>
      <c r="E16" s="44" t="s">
        <v>26</v>
      </c>
      <c r="F16" s="45">
        <f>F15-F14</f>
        <v>1100000</v>
      </c>
      <c r="G16" s="45">
        <f aca="true" t="shared" si="5" ref="G16:O16">G15-G14</f>
        <v>0</v>
      </c>
      <c r="H16" s="45">
        <f t="shared" si="5"/>
        <v>0</v>
      </c>
      <c r="I16" s="45">
        <f t="shared" si="5"/>
        <v>0</v>
      </c>
      <c r="J16" s="45">
        <f t="shared" si="5"/>
        <v>0</v>
      </c>
      <c r="K16" s="45">
        <f t="shared" si="5"/>
        <v>0</v>
      </c>
      <c r="L16" s="45">
        <f t="shared" si="5"/>
        <v>0</v>
      </c>
      <c r="M16" s="49">
        <f t="shared" si="5"/>
        <v>1100000</v>
      </c>
      <c r="N16" s="45">
        <f t="shared" si="5"/>
        <v>0</v>
      </c>
      <c r="O16" s="45">
        <f t="shared" si="5"/>
        <v>0</v>
      </c>
      <c r="P16" s="60"/>
    </row>
    <row r="17" spans="1:16" s="28" customFormat="1" ht="39" customHeight="1">
      <c r="A17" s="146" t="s">
        <v>27</v>
      </c>
      <c r="B17" s="148" t="s">
        <v>28</v>
      </c>
      <c r="C17" s="148" t="s">
        <v>21</v>
      </c>
      <c r="D17" s="163" t="s">
        <v>29</v>
      </c>
      <c r="E17" s="44" t="s">
        <v>24</v>
      </c>
      <c r="F17" s="45">
        <v>3400000</v>
      </c>
      <c r="G17" s="46">
        <v>501000</v>
      </c>
      <c r="H17" s="51">
        <v>3000</v>
      </c>
      <c r="I17" s="51">
        <v>498000</v>
      </c>
      <c r="J17" s="51">
        <v>570680</v>
      </c>
      <c r="K17" s="51">
        <v>410542</v>
      </c>
      <c r="L17" s="51">
        <v>160138</v>
      </c>
      <c r="M17" s="52">
        <v>300000</v>
      </c>
      <c r="N17" s="53">
        <v>2028320</v>
      </c>
      <c r="O17" s="53">
        <v>0</v>
      </c>
      <c r="P17" s="60"/>
    </row>
    <row r="18" spans="1:16" s="28" customFormat="1" ht="39" customHeight="1">
      <c r="A18" s="146"/>
      <c r="B18" s="148"/>
      <c r="C18" s="148"/>
      <c r="D18" s="163"/>
      <c r="E18" s="44" t="s">
        <v>25</v>
      </c>
      <c r="F18" s="45">
        <v>3400000</v>
      </c>
      <c r="G18" s="46">
        <v>501000</v>
      </c>
      <c r="H18" s="51">
        <v>3000</v>
      </c>
      <c r="I18" s="51">
        <v>498000</v>
      </c>
      <c r="J18" s="51">
        <v>570680</v>
      </c>
      <c r="K18" s="51">
        <v>410542</v>
      </c>
      <c r="L18" s="51">
        <v>160138</v>
      </c>
      <c r="M18" s="52">
        <v>300000</v>
      </c>
      <c r="N18" s="53">
        <v>2028320</v>
      </c>
      <c r="O18" s="53">
        <v>0</v>
      </c>
      <c r="P18" s="60"/>
    </row>
    <row r="19" spans="1:16" s="28" customFormat="1" ht="39" customHeight="1">
      <c r="A19" s="146"/>
      <c r="B19" s="148"/>
      <c r="C19" s="148"/>
      <c r="D19" s="163"/>
      <c r="E19" s="44" t="s">
        <v>26</v>
      </c>
      <c r="F19" s="45">
        <f>F18-F17</f>
        <v>0</v>
      </c>
      <c r="G19" s="45">
        <f aca="true" t="shared" si="6" ref="G19:O19">G18-G17</f>
        <v>0</v>
      </c>
      <c r="H19" s="45">
        <f t="shared" si="6"/>
        <v>0</v>
      </c>
      <c r="I19" s="45">
        <f t="shared" si="6"/>
        <v>0</v>
      </c>
      <c r="J19" s="45">
        <f t="shared" si="6"/>
        <v>0</v>
      </c>
      <c r="K19" s="45">
        <f t="shared" si="6"/>
        <v>0</v>
      </c>
      <c r="L19" s="45">
        <f t="shared" si="6"/>
        <v>0</v>
      </c>
      <c r="M19" s="49">
        <f t="shared" si="6"/>
        <v>0</v>
      </c>
      <c r="N19" s="45">
        <f t="shared" si="6"/>
        <v>0</v>
      </c>
      <c r="O19" s="45">
        <f t="shared" si="6"/>
        <v>0</v>
      </c>
      <c r="P19" s="60"/>
    </row>
    <row r="20" spans="1:16" s="29" customFormat="1" ht="39" customHeight="1">
      <c r="A20" s="180" t="s">
        <v>168</v>
      </c>
      <c r="B20" s="178" t="s">
        <v>22</v>
      </c>
      <c r="C20" s="178" t="s">
        <v>175</v>
      </c>
      <c r="D20" s="183" t="s">
        <v>30</v>
      </c>
      <c r="E20" s="54" t="s">
        <v>18</v>
      </c>
      <c r="F20" s="55">
        <v>8500000</v>
      </c>
      <c r="G20" s="55">
        <v>6300000</v>
      </c>
      <c r="H20" s="55">
        <v>4798431</v>
      </c>
      <c r="I20" s="55">
        <v>1501569</v>
      </c>
      <c r="J20" s="55">
        <v>200000</v>
      </c>
      <c r="K20" s="55">
        <v>1570000</v>
      </c>
      <c r="L20" s="55">
        <f>(I20+J20)-K20</f>
        <v>131569</v>
      </c>
      <c r="M20" s="56">
        <v>2000000</v>
      </c>
      <c r="N20" s="55">
        <v>0</v>
      </c>
      <c r="O20" s="55">
        <v>0</v>
      </c>
      <c r="P20" s="61"/>
    </row>
    <row r="21" spans="1:20" s="29" customFormat="1" ht="39" customHeight="1">
      <c r="A21" s="181"/>
      <c r="B21" s="182"/>
      <c r="C21" s="178"/>
      <c r="D21" s="183"/>
      <c r="E21" s="54" t="s">
        <v>19</v>
      </c>
      <c r="F21" s="55">
        <v>9500000</v>
      </c>
      <c r="G21" s="55">
        <v>6300000</v>
      </c>
      <c r="H21" s="55">
        <v>4798431</v>
      </c>
      <c r="I21" s="55">
        <v>1501569</v>
      </c>
      <c r="J21" s="55">
        <v>200000</v>
      </c>
      <c r="K21" s="55">
        <v>1570000</v>
      </c>
      <c r="L21" s="55">
        <f>(I21+J21)-K21</f>
        <v>131569</v>
      </c>
      <c r="M21" s="56">
        <v>856000</v>
      </c>
      <c r="N21" s="55">
        <v>2144000</v>
      </c>
      <c r="O21" s="55">
        <v>0</v>
      </c>
      <c r="P21" s="62"/>
      <c r="Q21" s="30"/>
      <c r="R21" s="30"/>
      <c r="S21" s="30"/>
      <c r="T21" s="30"/>
    </row>
    <row r="22" spans="1:20" s="29" customFormat="1" ht="39" customHeight="1">
      <c r="A22" s="181"/>
      <c r="B22" s="182"/>
      <c r="C22" s="178"/>
      <c r="D22" s="183"/>
      <c r="E22" s="54" t="s">
        <v>20</v>
      </c>
      <c r="F22" s="55">
        <f>F21-F20</f>
        <v>1000000</v>
      </c>
      <c r="G22" s="55">
        <f aca="true" t="shared" si="7" ref="G22:O22">G21-G20</f>
        <v>0</v>
      </c>
      <c r="H22" s="55">
        <f t="shared" si="7"/>
        <v>0</v>
      </c>
      <c r="I22" s="55">
        <f t="shared" si="7"/>
        <v>0</v>
      </c>
      <c r="J22" s="55">
        <f t="shared" si="7"/>
        <v>0</v>
      </c>
      <c r="K22" s="55">
        <f t="shared" si="7"/>
        <v>0</v>
      </c>
      <c r="L22" s="55">
        <f t="shared" si="7"/>
        <v>0</v>
      </c>
      <c r="M22" s="56">
        <f t="shared" si="7"/>
        <v>-1144000</v>
      </c>
      <c r="N22" s="55">
        <f t="shared" si="7"/>
        <v>2144000</v>
      </c>
      <c r="O22" s="55">
        <f t="shared" si="7"/>
        <v>0</v>
      </c>
      <c r="P22" s="61"/>
      <c r="Q22" s="31"/>
      <c r="R22" s="31"/>
      <c r="S22" s="31"/>
      <c r="T22" s="31"/>
    </row>
    <row r="23" spans="1:20" s="29" customFormat="1" ht="39" customHeight="1">
      <c r="A23" s="180" t="s">
        <v>168</v>
      </c>
      <c r="B23" s="178" t="s">
        <v>22</v>
      </c>
      <c r="C23" s="178" t="s">
        <v>176</v>
      </c>
      <c r="D23" s="183" t="s">
        <v>30</v>
      </c>
      <c r="E23" s="54" t="s">
        <v>18</v>
      </c>
      <c r="F23" s="55">
        <v>5000000</v>
      </c>
      <c r="G23" s="55">
        <v>200000</v>
      </c>
      <c r="H23" s="55">
        <v>0</v>
      </c>
      <c r="I23" s="55">
        <f>G23-H23</f>
        <v>200000</v>
      </c>
      <c r="J23" s="55">
        <v>1000000</v>
      </c>
      <c r="K23" s="55">
        <v>269507</v>
      </c>
      <c r="L23" s="55">
        <f>(I23+J23)-K23</f>
        <v>930493</v>
      </c>
      <c r="M23" s="56">
        <v>2000000</v>
      </c>
      <c r="N23" s="55">
        <v>1800000</v>
      </c>
      <c r="O23" s="55">
        <v>0</v>
      </c>
      <c r="P23" s="61"/>
      <c r="Q23" s="31"/>
      <c r="R23" s="31"/>
      <c r="S23" s="31"/>
      <c r="T23" s="31"/>
    </row>
    <row r="24" spans="1:20" s="29" customFormat="1" ht="39" customHeight="1">
      <c r="A24" s="181"/>
      <c r="B24" s="182"/>
      <c r="C24" s="178"/>
      <c r="D24" s="183"/>
      <c r="E24" s="54" t="s">
        <v>19</v>
      </c>
      <c r="F24" s="55">
        <v>5000000</v>
      </c>
      <c r="G24" s="55">
        <v>200000</v>
      </c>
      <c r="H24" s="55">
        <v>0</v>
      </c>
      <c r="I24" s="55">
        <f>G24-H24</f>
        <v>200000</v>
      </c>
      <c r="J24" s="55">
        <v>1000000</v>
      </c>
      <c r="K24" s="55">
        <v>269507</v>
      </c>
      <c r="L24" s="55">
        <f>(I24+J24)-K24</f>
        <v>930493</v>
      </c>
      <c r="M24" s="56">
        <v>200000</v>
      </c>
      <c r="N24" s="55">
        <v>2000000</v>
      </c>
      <c r="O24" s="55">
        <v>1600000</v>
      </c>
      <c r="P24" s="62"/>
      <c r="Q24" s="30"/>
      <c r="R24" s="30"/>
      <c r="S24" s="30"/>
      <c r="T24" s="30"/>
    </row>
    <row r="25" spans="1:16" s="29" customFormat="1" ht="39" customHeight="1">
      <c r="A25" s="181"/>
      <c r="B25" s="182"/>
      <c r="C25" s="178"/>
      <c r="D25" s="183"/>
      <c r="E25" s="54" t="s">
        <v>20</v>
      </c>
      <c r="F25" s="55">
        <f>F24-F23</f>
        <v>0</v>
      </c>
      <c r="G25" s="55">
        <f aca="true" t="shared" si="8" ref="G25:O25">G24-G23</f>
        <v>0</v>
      </c>
      <c r="H25" s="55">
        <f t="shared" si="8"/>
        <v>0</v>
      </c>
      <c r="I25" s="55">
        <f t="shared" si="8"/>
        <v>0</v>
      </c>
      <c r="J25" s="55">
        <f t="shared" si="8"/>
        <v>0</v>
      </c>
      <c r="K25" s="55">
        <f t="shared" si="8"/>
        <v>0</v>
      </c>
      <c r="L25" s="55">
        <f t="shared" si="8"/>
        <v>0</v>
      </c>
      <c r="M25" s="56">
        <f t="shared" si="8"/>
        <v>-1800000</v>
      </c>
      <c r="N25" s="55">
        <f t="shared" si="8"/>
        <v>200000</v>
      </c>
      <c r="O25" s="55">
        <f t="shared" si="8"/>
        <v>1600000</v>
      </c>
      <c r="P25" s="61"/>
    </row>
    <row r="26" spans="1:16" s="28" customFormat="1" ht="39" customHeight="1">
      <c r="A26" s="146" t="s">
        <v>169</v>
      </c>
      <c r="B26" s="148" t="s">
        <v>34</v>
      </c>
      <c r="C26" s="148" t="s">
        <v>23</v>
      </c>
      <c r="D26" s="163" t="s">
        <v>31</v>
      </c>
      <c r="E26" s="44" t="s">
        <v>24</v>
      </c>
      <c r="F26" s="45">
        <f>G26+J26+M26+N26</f>
        <v>8824758</v>
      </c>
      <c r="G26" s="45">
        <v>2675000</v>
      </c>
      <c r="H26" s="45">
        <v>494494</v>
      </c>
      <c r="I26" s="45">
        <f>G26-H26</f>
        <v>2180506</v>
      </c>
      <c r="J26" s="45">
        <v>2157758</v>
      </c>
      <c r="K26" s="45">
        <v>1738704</v>
      </c>
      <c r="L26" s="45">
        <f>J26-K26</f>
        <v>419054</v>
      </c>
      <c r="M26" s="49">
        <v>1625000</v>
      </c>
      <c r="N26" s="57">
        <v>2367000</v>
      </c>
      <c r="O26" s="57">
        <v>0</v>
      </c>
      <c r="P26" s="60" t="s">
        <v>12</v>
      </c>
    </row>
    <row r="27" spans="1:16" s="28" customFormat="1" ht="39" customHeight="1">
      <c r="A27" s="146"/>
      <c r="B27" s="148"/>
      <c r="C27" s="148"/>
      <c r="D27" s="163"/>
      <c r="E27" s="44" t="s">
        <v>25</v>
      </c>
      <c r="F27" s="45">
        <f>G27+J27+M27+N27</f>
        <v>8824758</v>
      </c>
      <c r="G27" s="45">
        <v>2675000</v>
      </c>
      <c r="H27" s="45">
        <v>494494</v>
      </c>
      <c r="I27" s="45">
        <f>G27-H27</f>
        <v>2180506</v>
      </c>
      <c r="J27" s="45">
        <v>2157758</v>
      </c>
      <c r="K27" s="45">
        <v>1738704</v>
      </c>
      <c r="L27" s="45">
        <f>J27-K27</f>
        <v>419054</v>
      </c>
      <c r="M27" s="49">
        <v>1625000</v>
      </c>
      <c r="N27" s="57">
        <v>2367000</v>
      </c>
      <c r="O27" s="57">
        <v>0</v>
      </c>
      <c r="P27" s="60"/>
    </row>
    <row r="28" spans="1:16" s="28" customFormat="1" ht="39" customHeight="1">
      <c r="A28" s="146"/>
      <c r="B28" s="148"/>
      <c r="C28" s="148"/>
      <c r="D28" s="163"/>
      <c r="E28" s="44" t="s">
        <v>26</v>
      </c>
      <c r="F28" s="45">
        <f>F27-F26</f>
        <v>0</v>
      </c>
      <c r="G28" s="45">
        <f aca="true" t="shared" si="9" ref="G28:O28">G27-G26</f>
        <v>0</v>
      </c>
      <c r="H28" s="45">
        <f t="shared" si="9"/>
        <v>0</v>
      </c>
      <c r="I28" s="45">
        <f t="shared" si="9"/>
        <v>0</v>
      </c>
      <c r="J28" s="45">
        <f t="shared" si="9"/>
        <v>0</v>
      </c>
      <c r="K28" s="45">
        <f t="shared" si="9"/>
        <v>0</v>
      </c>
      <c r="L28" s="45">
        <f t="shared" si="9"/>
        <v>0</v>
      </c>
      <c r="M28" s="49">
        <f t="shared" si="9"/>
        <v>0</v>
      </c>
      <c r="N28" s="45">
        <f t="shared" si="9"/>
        <v>0</v>
      </c>
      <c r="O28" s="45">
        <f t="shared" si="9"/>
        <v>0</v>
      </c>
      <c r="P28" s="60"/>
    </row>
    <row r="29" spans="1:16" s="32" customFormat="1" ht="39" customHeight="1">
      <c r="A29" s="146" t="s">
        <v>170</v>
      </c>
      <c r="B29" s="148" t="s">
        <v>36</v>
      </c>
      <c r="C29" s="148" t="s">
        <v>35</v>
      </c>
      <c r="D29" s="163" t="s">
        <v>171</v>
      </c>
      <c r="E29" s="44" t="s">
        <v>24</v>
      </c>
      <c r="F29" s="51">
        <f>G29+J29+M29+N29+O29</f>
        <v>68462000</v>
      </c>
      <c r="G29" s="51">
        <v>20875050</v>
      </c>
      <c r="H29" s="51">
        <v>20751328</v>
      </c>
      <c r="I29" s="51">
        <f>G29-H29</f>
        <v>123722</v>
      </c>
      <c r="J29" s="51">
        <v>10413000</v>
      </c>
      <c r="K29" s="51">
        <v>10161011</v>
      </c>
      <c r="L29" s="51">
        <f>I29+J29-K29</f>
        <v>375711</v>
      </c>
      <c r="M29" s="52">
        <v>10783000</v>
      </c>
      <c r="N29" s="53">
        <v>13196000</v>
      </c>
      <c r="O29" s="53">
        <v>13194950</v>
      </c>
      <c r="P29" s="60" t="s">
        <v>12</v>
      </c>
    </row>
    <row r="30" spans="1:16" s="32" customFormat="1" ht="39" customHeight="1">
      <c r="A30" s="146"/>
      <c r="B30" s="148"/>
      <c r="C30" s="148"/>
      <c r="D30" s="163"/>
      <c r="E30" s="44" t="s">
        <v>25</v>
      </c>
      <c r="F30" s="51">
        <f>G30+J30+M30+N30+O30</f>
        <v>68462000</v>
      </c>
      <c r="G30" s="51">
        <v>20875050</v>
      </c>
      <c r="H30" s="51">
        <v>20751328</v>
      </c>
      <c r="I30" s="51">
        <f>G30-H30</f>
        <v>123722</v>
      </c>
      <c r="J30" s="51">
        <v>10413000</v>
      </c>
      <c r="K30" s="51">
        <v>10161011</v>
      </c>
      <c r="L30" s="51">
        <f>I30+J30-K30</f>
        <v>375711</v>
      </c>
      <c r="M30" s="52">
        <v>10783000</v>
      </c>
      <c r="N30" s="53">
        <v>13196000</v>
      </c>
      <c r="O30" s="53">
        <v>13194950</v>
      </c>
      <c r="P30" s="60"/>
    </row>
    <row r="31" spans="1:16" s="32" customFormat="1" ht="39" customHeight="1" thickBot="1">
      <c r="A31" s="130"/>
      <c r="B31" s="161"/>
      <c r="C31" s="161"/>
      <c r="D31" s="164"/>
      <c r="E31" s="64" t="s">
        <v>26</v>
      </c>
      <c r="F31" s="65">
        <f>F30-F29</f>
        <v>0</v>
      </c>
      <c r="G31" s="65">
        <f aca="true" t="shared" si="10" ref="G31:O31">G30-G29</f>
        <v>0</v>
      </c>
      <c r="H31" s="65">
        <f t="shared" si="10"/>
        <v>0</v>
      </c>
      <c r="I31" s="65">
        <f t="shared" si="10"/>
        <v>0</v>
      </c>
      <c r="J31" s="65">
        <f t="shared" si="10"/>
        <v>0</v>
      </c>
      <c r="K31" s="65">
        <f t="shared" si="10"/>
        <v>0</v>
      </c>
      <c r="L31" s="65">
        <f t="shared" si="10"/>
        <v>0</v>
      </c>
      <c r="M31" s="66">
        <f t="shared" si="10"/>
        <v>0</v>
      </c>
      <c r="N31" s="65">
        <f t="shared" si="10"/>
        <v>0</v>
      </c>
      <c r="O31" s="65">
        <f t="shared" si="10"/>
        <v>0</v>
      </c>
      <c r="P31" s="67"/>
    </row>
  </sheetData>
  <mergeCells count="50">
    <mergeCell ref="N2:P2"/>
    <mergeCell ref="D20:D22"/>
    <mergeCell ref="A5:A7"/>
    <mergeCell ref="B5:B7"/>
    <mergeCell ref="C5:C7"/>
    <mergeCell ref="D5:D7"/>
    <mergeCell ref="A20:A22"/>
    <mergeCell ref="B20:B22"/>
    <mergeCell ref="B17:B19"/>
    <mergeCell ref="A17:A19"/>
    <mergeCell ref="D26:D28"/>
    <mergeCell ref="A23:A25"/>
    <mergeCell ref="C23:C25"/>
    <mergeCell ref="B23:B25"/>
    <mergeCell ref="D23:D25"/>
    <mergeCell ref="A26:A28"/>
    <mergeCell ref="B26:B28"/>
    <mergeCell ref="C26:C28"/>
    <mergeCell ref="A11:A13"/>
    <mergeCell ref="B11:B13"/>
    <mergeCell ref="C11:C13"/>
    <mergeCell ref="A14:A16"/>
    <mergeCell ref="B14:B16"/>
    <mergeCell ref="C14:C16"/>
    <mergeCell ref="C20:C22"/>
    <mergeCell ref="D11:D13"/>
    <mergeCell ref="N3:N4"/>
    <mergeCell ref="J3:L3"/>
    <mergeCell ref="M3:M4"/>
    <mergeCell ref="D14:D16"/>
    <mergeCell ref="C17:C19"/>
    <mergeCell ref="D17:D19"/>
    <mergeCell ref="A8:A10"/>
    <mergeCell ref="B8:B10"/>
    <mergeCell ref="C8:C10"/>
    <mergeCell ref="D8:D10"/>
    <mergeCell ref="A1:P1"/>
    <mergeCell ref="A3:A4"/>
    <mergeCell ref="B3:B4"/>
    <mergeCell ref="C3:C4"/>
    <mergeCell ref="P3:P4"/>
    <mergeCell ref="O3:O4"/>
    <mergeCell ref="D3:D4"/>
    <mergeCell ref="E3:E4"/>
    <mergeCell ref="F3:F4"/>
    <mergeCell ref="G3:I3"/>
    <mergeCell ref="A29:A31"/>
    <mergeCell ref="B29:B31"/>
    <mergeCell ref="C29:C31"/>
    <mergeCell ref="D29:D31"/>
  </mergeCells>
  <printOptions/>
  <pageMargins left="0.36" right="0.28" top="0.5511811023622047" bottom="0.5511811023622047" header="0.5118110236220472" footer="0.5118110236220472"/>
  <pageSetup firstPageNumber="717" useFirstPageNumber="1" horizontalDpi="600" verticalDpi="600" orientation="portrait" paperSize="9" scale="90" r:id="rId1"/>
  <headerFooter alignWithMargins="0">
    <oddFooter>&amp;C-717 -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산청군청</dc:creator>
  <cp:keywords/>
  <dc:description/>
  <cp:lastModifiedBy>SEC</cp:lastModifiedBy>
  <cp:lastPrinted>2009-01-04T07:03:21Z</cp:lastPrinted>
  <dcterms:created xsi:type="dcterms:W3CDTF">2004-11-01T01:05:24Z</dcterms:created>
  <dcterms:modified xsi:type="dcterms:W3CDTF">2009-01-10T22:56:29Z</dcterms:modified>
  <cp:category/>
  <cp:version/>
  <cp:contentType/>
  <cp:contentStatus/>
</cp:coreProperties>
</file>